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835" activeTab="3"/>
  </bookViews>
  <sheets>
    <sheet name="5.1 Takt time" sheetId="1" r:id="rId1"/>
    <sheet name="5.2 Time Study" sheetId="2" r:id="rId2"/>
    <sheet name="5.2 Product Families" sheetId="3" r:id="rId3"/>
    <sheet name="5.3 Current State VSM" sheetId="4" r:id="rId4"/>
    <sheet name="Balance" sheetId="5" r:id="rId5"/>
    <sheet name="5.4 Future State VSM" sheetId="6" r:id="rId6"/>
    <sheet name="Future State Balance" sheetId="7" r:id="rId7"/>
    <sheet name="Results" sheetId="8" r:id="rId8"/>
    <sheet name="Symbols" sheetId="9" r:id="rId9"/>
  </sheets>
  <definedNames/>
  <calcPr fullCalcOnLoad="1"/>
</workbook>
</file>

<file path=xl/sharedStrings.xml><?xml version="1.0" encoding="utf-8"?>
<sst xmlns="http://schemas.openxmlformats.org/spreadsheetml/2006/main" count="199" uniqueCount="137">
  <si>
    <t>AX - 1</t>
  </si>
  <si>
    <t>AZ - 2</t>
  </si>
  <si>
    <t>WB -3</t>
  </si>
  <si>
    <t>XR - 4</t>
  </si>
  <si>
    <t>Total</t>
  </si>
  <si>
    <t>x</t>
  </si>
  <si>
    <t>MN - 5</t>
  </si>
  <si>
    <t>MN - 6</t>
  </si>
  <si>
    <t>MN - 7</t>
  </si>
  <si>
    <t xml:space="preserve">VALUE STREAM MAP </t>
  </si>
  <si>
    <t>www.leansixsigmainstitute.org</t>
  </si>
  <si>
    <t>Takt Time</t>
  </si>
  <si>
    <t>TAKT TIME</t>
  </si>
  <si>
    <t>www.socconini.com</t>
  </si>
  <si>
    <t>TCP = 25 min</t>
  </si>
  <si>
    <t>10:30 - 15:00</t>
  </si>
  <si>
    <t>No.</t>
  </si>
  <si>
    <t>A</t>
  </si>
  <si>
    <t>B</t>
  </si>
  <si>
    <t>C</t>
  </si>
  <si>
    <t>D</t>
  </si>
  <si>
    <t>E</t>
  </si>
  <si>
    <t>F</t>
  </si>
  <si>
    <t>G</t>
  </si>
  <si>
    <t>H</t>
  </si>
  <si>
    <t>Takt</t>
  </si>
  <si>
    <t>Análisis de balance</t>
  </si>
  <si>
    <t>TCP= 5 min.</t>
  </si>
  <si>
    <t>TCP= 0 MIN.</t>
  </si>
  <si>
    <t>TCP = 0</t>
  </si>
  <si>
    <t>TCP =98%</t>
  </si>
  <si>
    <t>TCP=0</t>
  </si>
  <si>
    <t>TCP=O</t>
  </si>
  <si>
    <t>TVA =</t>
  </si>
  <si>
    <t>1,2</t>
  </si>
  <si>
    <t>3,4</t>
  </si>
  <si>
    <t>5,6,7</t>
  </si>
  <si>
    <t>7,8</t>
  </si>
  <si>
    <t>DATE</t>
  </si>
  <si>
    <t>FUTURE</t>
  </si>
  <si>
    <t>CURRENT</t>
  </si>
  <si>
    <t>Production of Scoreboards</t>
  </si>
  <si>
    <t>PROCESS</t>
  </si>
  <si>
    <t>Work Element</t>
  </si>
  <si>
    <t>Cut pieces</t>
  </si>
  <si>
    <t>Paint</t>
  </si>
  <si>
    <t>Punch</t>
  </si>
  <si>
    <t>Electronic Assembly</t>
  </si>
  <si>
    <t>Upload software</t>
  </si>
  <si>
    <t>Central module assembly</t>
  </si>
  <si>
    <t>Final Assembly</t>
  </si>
  <si>
    <t>Packaging</t>
  </si>
  <si>
    <t>Measuring point</t>
  </si>
  <si>
    <t>TIME STUDY SHEET</t>
  </si>
  <si>
    <t>Date</t>
  </si>
  <si>
    <t>Time</t>
  </si>
  <si>
    <t>Observer</t>
  </si>
  <si>
    <t>Process number</t>
  </si>
  <si>
    <t>John Sloan</t>
  </si>
  <si>
    <t>Lowest repeated time</t>
  </si>
  <si>
    <t>Cycle times</t>
  </si>
  <si>
    <t>May 9th 2011</t>
  </si>
  <si>
    <t>Operations</t>
  </si>
  <si>
    <t>Model</t>
  </si>
  <si>
    <t>Description</t>
  </si>
  <si>
    <t>Basic board</t>
  </si>
  <si>
    <t>Remote control board</t>
  </si>
  <si>
    <t>WEB Board</t>
  </si>
  <si>
    <t>Color Boards</t>
  </si>
  <si>
    <t>Standard manual</t>
  </si>
  <si>
    <t>Financial manual</t>
  </si>
  <si>
    <t>Global manual</t>
  </si>
  <si>
    <t>Cut parts</t>
  </si>
  <si>
    <t>Electronic assembly</t>
  </si>
  <si>
    <t>Control module assembly</t>
  </si>
  <si>
    <t>Final assembly</t>
  </si>
  <si>
    <t>Testing</t>
  </si>
  <si>
    <t>Delivery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</si>
  <si>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</si>
  <si>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</si>
  <si>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</si>
  <si>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</si>
  <si>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</si>
  <si>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</si>
  <si>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</si>
  <si>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</si>
  <si>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</si>
  <si>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</si>
  <si>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</si>
  <si>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</si>
  <si>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CT = 22 seg.</t>
  </si>
  <si>
    <t>AVAIL. = 80%</t>
  </si>
  <si>
    <t>AVAIL. = 95%</t>
  </si>
  <si>
    <t>AVAIL. = 100%</t>
  </si>
  <si>
    <t>Avail. time = 27,000 seg.</t>
  </si>
  <si>
    <t>Avail. Time = 27,000 seg.</t>
  </si>
  <si>
    <t>CT= 134</t>
  </si>
  <si>
    <t>CT = 32</t>
  </si>
  <si>
    <t>CT=22 SEG.</t>
  </si>
  <si>
    <t>CT= 63 SEG.</t>
  </si>
  <si>
    <t>CT=19 SEG.</t>
  </si>
  <si>
    <t>CT- 45 SEG.</t>
  </si>
  <si>
    <t>DAYS</t>
  </si>
  <si>
    <t>SEC.</t>
  </si>
  <si>
    <t>Demand</t>
  </si>
  <si>
    <t>Operation</t>
  </si>
  <si>
    <t>Operator</t>
  </si>
  <si>
    <t>TOTAL TIME</t>
  </si>
  <si>
    <t>Operatio</t>
  </si>
  <si>
    <t>Balance Analysis</t>
  </si>
  <si>
    <t>Number of operators required</t>
  </si>
  <si>
    <t>BEFORE</t>
  </si>
  <si>
    <t>AFTER</t>
  </si>
  <si>
    <t>SAVINGS</t>
  </si>
  <si>
    <t>Space utilized (meters squared)</t>
  </si>
  <si>
    <t>Number of operators</t>
  </si>
  <si>
    <t>Distance travelled</t>
  </si>
  <si>
    <t>Days from door to door</t>
  </si>
  <si>
    <t>Material inventory (days)</t>
  </si>
  <si>
    <t>Work in Process (days)</t>
  </si>
  <si>
    <t>Finished product inventory</t>
  </si>
  <si>
    <t>Inventory turns</t>
  </si>
  <si>
    <t>AVAIL. = 98%</t>
  </si>
  <si>
    <t>Product</t>
  </si>
  <si>
    <t>Various</t>
  </si>
  <si>
    <t>Scoreboards</t>
  </si>
  <si>
    <t>production days</t>
  </si>
  <si>
    <t>hrs./shift</t>
  </si>
  <si>
    <t>shifts</t>
  </si>
  <si>
    <t>breaks/sihft (min)</t>
  </si>
  <si>
    <t>Available time</t>
  </si>
  <si>
    <t>Daily demand</t>
  </si>
  <si>
    <t>secs.</t>
  </si>
  <si>
    <t>Monthly Demand</t>
  </si>
  <si>
    <t>The client is will to buy one scoreboard every</t>
  </si>
  <si>
    <t>seconds</t>
  </si>
  <si>
    <t>secs./unit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</si>
</sst>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_-* #,##0\ _D_M_-;\-* #,##0\ _D_M_-;_-* &quot;-&quot;\ _D_M_-;_-@_-"/>
    <numFmt numFmtId="174" formatCode="_-* #,##0.00\ _D_M_-;\-* #,##0.00\ _D_M_-;_-* &quot;-&quot;??\ _D_M_-;_-@_-"/>
    <numFmt numFmtId="175" formatCode="0.00_)"/>
    <numFmt numFmtId="176" formatCode="0.00%;[Red]\-0.00%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0.00000"/>
    <numFmt numFmtId="180" formatCode="0.000"/>
    <numFmt numFmtId="181" formatCode="0.0"/>
    <numFmt numFmtId="182" formatCode="0.000000"/>
    <numFmt numFmtId="183" formatCode="0.000000000"/>
    <numFmt numFmtId="184" formatCode="0.0000000000"/>
    <numFmt numFmtId="185" formatCode="0.00000000000"/>
    <numFmt numFmtId="186" formatCode="0.00000000"/>
    <numFmt numFmtId="187" formatCode="0.0000000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63"/>
      <name val="MS Sans Serif"/>
      <family val="2"/>
    </font>
    <font>
      <sz val="10"/>
      <name val="Arial CE"/>
      <family val="0"/>
    </font>
    <font>
      <b/>
      <i/>
      <sz val="16"/>
      <name val="Helv"/>
      <family val="0"/>
    </font>
    <font>
      <sz val="12"/>
      <name val="Arial"/>
      <family val="2"/>
    </font>
    <font>
      <sz val="14"/>
      <color indexed="12"/>
      <name val="Arial"/>
      <family val="2"/>
    </font>
    <font>
      <sz val="10.5"/>
      <name val="Arial"/>
      <family val="2"/>
    </font>
    <font>
      <sz val="10"/>
      <color indexed="12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sz val="8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sz val="14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4"/>
      <color indexed="12"/>
      <name val="Comic Sans MS"/>
      <family val="4"/>
    </font>
    <font>
      <sz val="18"/>
      <name val="Arial"/>
      <family val="2"/>
    </font>
    <font>
      <sz val="26"/>
      <name val="Arial"/>
      <family val="2"/>
    </font>
    <font>
      <sz val="22"/>
      <name val="Arial"/>
      <family val="2"/>
    </font>
    <font>
      <sz val="5.7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5.75"/>
      <color indexed="8"/>
      <name val="Arial"/>
      <family val="0"/>
    </font>
    <font>
      <b/>
      <sz val="8"/>
      <color indexed="8"/>
      <name val="Arial"/>
      <family val="0"/>
    </font>
    <font>
      <sz val="14"/>
      <color indexed="8"/>
      <name val="Comic Sans MS"/>
      <family val="0"/>
    </font>
    <font>
      <sz val="13"/>
      <color indexed="8"/>
      <name val="Comic Sans MS"/>
      <family val="0"/>
    </font>
    <font>
      <sz val="22"/>
      <color indexed="8"/>
      <name val="Arial"/>
      <family val="0"/>
    </font>
    <font>
      <b/>
      <sz val="12"/>
      <color indexed="8"/>
      <name val="Arial"/>
      <family val="0"/>
    </font>
    <font>
      <sz val="16"/>
      <color indexed="8"/>
      <name val="Comic Sans MS"/>
      <family val="0"/>
    </font>
    <font>
      <sz val="18"/>
      <color indexed="8"/>
      <name val="Comic Sans MS"/>
      <family val="0"/>
    </font>
    <font>
      <sz val="11"/>
      <color indexed="8"/>
      <name val="Comic Sans MS"/>
      <family val="0"/>
    </font>
    <font>
      <b/>
      <sz val="24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>
      <alignment/>
      <protection/>
    </xf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4" applyNumberFormat="0" applyFill="0" applyAlignment="0" applyProtection="0"/>
    <xf numFmtId="0" fontId="70" fillId="31" borderId="0" applyNumberFormat="0" applyBorder="0" applyAlignment="0" applyProtection="0"/>
    <xf numFmtId="175" fontId="7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0" fontId="71" fillId="27" borderId="6" applyNumberFormat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2" fontId="0" fillId="0" borderId="0">
      <alignment textRotation="255"/>
      <protection/>
    </xf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4" borderId="9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10" fillId="35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10" fillId="35" borderId="0" xfId="0" applyFont="1" applyFill="1" applyAlignment="1">
      <alignment/>
    </xf>
    <xf numFmtId="0" fontId="0" fillId="37" borderId="0" xfId="0" applyFill="1" applyAlignment="1">
      <alignment/>
    </xf>
    <xf numFmtId="1" fontId="0" fillId="35" borderId="0" xfId="0" applyNumberFormat="1" applyFill="1" applyAlignment="1">
      <alignment/>
    </xf>
    <xf numFmtId="1" fontId="4" fillId="35" borderId="0" xfId="0" applyNumberFormat="1" applyFont="1" applyFill="1" applyAlignment="1">
      <alignment/>
    </xf>
    <xf numFmtId="0" fontId="0" fillId="35" borderId="0" xfId="0" applyFill="1" applyAlignment="1">
      <alignment horizontal="right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12" xfId="0" applyFill="1" applyBorder="1" applyAlignment="1">
      <alignment/>
    </xf>
    <xf numFmtId="0" fontId="4" fillId="33" borderId="9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1" fontId="4" fillId="34" borderId="0" xfId="0" applyNumberFormat="1" applyFont="1" applyFill="1" applyAlignment="1">
      <alignment horizontal="center"/>
    </xf>
    <xf numFmtId="0" fontId="0" fillId="33" borderId="0" xfId="0" applyFill="1" applyAlignment="1">
      <alignment horizontal="right"/>
    </xf>
    <xf numFmtId="1" fontId="0" fillId="35" borderId="0" xfId="0" applyNumberFormat="1" applyFill="1" applyAlignment="1">
      <alignment horizontal="left"/>
    </xf>
    <xf numFmtId="1" fontId="16" fillId="37" borderId="0" xfId="0" applyNumberFormat="1" applyFont="1" applyFill="1" applyAlignment="1">
      <alignment horizontal="center"/>
    </xf>
    <xf numFmtId="0" fontId="4" fillId="37" borderId="0" xfId="0" applyFont="1" applyFill="1" applyAlignment="1">
      <alignment/>
    </xf>
    <xf numFmtId="1" fontId="4" fillId="37" borderId="0" xfId="0" applyNumberFormat="1" applyFont="1" applyFill="1" applyAlignment="1">
      <alignment horizontal="center"/>
    </xf>
    <xf numFmtId="0" fontId="0" fillId="34" borderId="0" xfId="0" applyFill="1" applyAlignment="1">
      <alignment horizontal="left"/>
    </xf>
    <xf numFmtId="0" fontId="17" fillId="33" borderId="0" xfId="0" applyFont="1" applyFill="1" applyAlignment="1">
      <alignment/>
    </xf>
    <xf numFmtId="0" fontId="23" fillId="0" borderId="13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180" fontId="22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38" borderId="20" xfId="0" applyFont="1" applyFill="1" applyBorder="1" applyAlignment="1">
      <alignment/>
    </xf>
    <xf numFmtId="0" fontId="23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3" fillId="33" borderId="9" xfId="0" applyFont="1" applyFill="1" applyBorder="1" applyAlignment="1">
      <alignment horizontal="center"/>
    </xf>
    <xf numFmtId="0" fontId="23" fillId="33" borderId="9" xfId="0" applyFont="1" applyFill="1" applyBorder="1" applyAlignment="1">
      <alignment/>
    </xf>
    <xf numFmtId="1" fontId="23" fillId="33" borderId="9" xfId="0" applyNumberFormat="1" applyFont="1" applyFill="1" applyBorder="1" applyAlignment="1">
      <alignment horizontal="center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181" fontId="27" fillId="33" borderId="0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" fontId="25" fillId="33" borderId="0" xfId="0" applyNumberFormat="1" applyFont="1" applyFill="1" applyAlignment="1">
      <alignment horizontal="center"/>
    </xf>
    <xf numFmtId="0" fontId="23" fillId="39" borderId="0" xfId="0" applyFont="1" applyFill="1" applyAlignment="1">
      <alignment horizontal="right"/>
    </xf>
    <xf numFmtId="0" fontId="25" fillId="39" borderId="0" xfId="0" applyFont="1" applyFill="1" applyAlignment="1">
      <alignment horizontal="center"/>
    </xf>
    <xf numFmtId="0" fontId="25" fillId="33" borderId="9" xfId="0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1" fontId="25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0" fillId="33" borderId="9" xfId="0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181" fontId="0" fillId="33" borderId="9" xfId="0" applyNumberFormat="1" applyFill="1" applyBorder="1" applyAlignment="1">
      <alignment horizontal="center"/>
    </xf>
    <xf numFmtId="181" fontId="0" fillId="33" borderId="0" xfId="0" applyNumberFormat="1" applyFill="1" applyAlignment="1">
      <alignment/>
    </xf>
    <xf numFmtId="0" fontId="15" fillId="33" borderId="9" xfId="0" applyFont="1" applyFill="1" applyBorder="1" applyAlignment="1">
      <alignment horizontal="center"/>
    </xf>
    <xf numFmtId="181" fontId="15" fillId="33" borderId="9" xfId="0" applyNumberFormat="1" applyFont="1" applyFill="1" applyBorder="1" applyAlignment="1">
      <alignment horizontal="center"/>
    </xf>
    <xf numFmtId="0" fontId="2" fillId="33" borderId="0" xfId="60" applyFill="1" applyAlignment="1" applyProtection="1">
      <alignment/>
      <protection/>
    </xf>
    <xf numFmtId="0" fontId="9" fillId="33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  <xf numFmtId="0" fontId="24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20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0" borderId="9" xfId="0" applyBorder="1" applyAlignment="1">
      <alignment horizontal="center" textRotation="90"/>
    </xf>
    <xf numFmtId="0" fontId="4" fillId="34" borderId="9" xfId="0" applyFont="1" applyFill="1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6" fillId="33" borderId="0" xfId="0" applyFont="1" applyFill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4]" xfId="44"/>
    <cellStyle name="Comma0" xfId="45"/>
    <cellStyle name="Currency" xfId="46"/>
    <cellStyle name="Currency [0]" xfId="47"/>
    <cellStyle name="Currency0" xfId="48"/>
    <cellStyle name="Dezimal [0]_RESULTS" xfId="49"/>
    <cellStyle name="Dezimal_RESULTS" xfId="50"/>
    <cellStyle name="Explanatory Text" xfId="51"/>
    <cellStyle name="Ezres [0]_4kcdrw" xfId="52"/>
    <cellStyle name="Ezres_4kcdrw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- Style1" xfId="64"/>
    <cellStyle name="Normál_4kcdrw" xfId="65"/>
    <cellStyle name="Note" xfId="66"/>
    <cellStyle name="Output" xfId="67"/>
    <cellStyle name="Pénznem [0]_4kcdrw" xfId="68"/>
    <cellStyle name="Pénznem_4kcdrw" xfId="69"/>
    <cellStyle name="Percent" xfId="70"/>
    <cellStyle name="Prozent_HP PLotter_open" xfId="71"/>
    <cellStyle name="Standard_HP PLotter_open" xfId="72"/>
    <cellStyle name="Title" xfId="73"/>
    <cellStyle name="Título 1" xfId="74"/>
    <cellStyle name="Título 2" xfId="75"/>
    <cellStyle name="Total" xfId="76"/>
    <cellStyle name="Währung [0]_RESULTS" xfId="77"/>
    <cellStyle name="Währung_RESULTS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325"/>
          <c:w val="0.963"/>
          <c:h val="0.70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'5.1 Takt time'!$B$8:$M$8</c:f>
              <c:strCache/>
            </c:strRef>
          </c:cat>
          <c:val>
            <c:numRef>
              <c:f>'5.1 Takt time'!$B$9:$M$9</c:f>
              <c:numCache/>
            </c:numRef>
          </c:val>
          <c:smooth val="0"/>
        </c:ser>
        <c:marker val="1"/>
        <c:axId val="43095983"/>
        <c:axId val="52319528"/>
      </c:lineChart>
      <c:catAx>
        <c:axId val="4309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528"/>
        <c:crosses val="autoZero"/>
        <c:auto val="1"/>
        <c:lblOffset val="100"/>
        <c:tickLblSkip val="1"/>
        <c:noMultiLvlLbl val="0"/>
      </c:catAx>
      <c:valAx>
        <c:axId val="52319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5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375"/>
          <c:w val="0.968"/>
          <c:h val="0.89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Balance!$D$5:$D$12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Balance!$E$5:$E$12</c:f>
              <c:numCache/>
            </c:numRef>
          </c:val>
          <c:smooth val="0"/>
        </c:ser>
        <c:marker val="1"/>
        <c:axId val="1113705"/>
        <c:axId val="10023346"/>
      </c:lineChart>
      <c:catAx>
        <c:axId val="111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23346"/>
        <c:crosses val="autoZero"/>
        <c:auto val="1"/>
        <c:lblOffset val="100"/>
        <c:tickLblSkip val="1"/>
        <c:noMultiLvlLbl val="0"/>
      </c:catAx>
      <c:valAx>
        <c:axId val="10023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4"/>
          <c:y val="0.04325"/>
          <c:w val="0.952"/>
          <c:h val="0.891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'Future State Balance'!$D$20:$D$24</c:f>
              <c:numCache/>
            </c:numRef>
          </c:val>
        </c:ser>
        <c:axId val="23101251"/>
        <c:axId val="658466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'Future State Balance'!$E$20:$E$24</c:f>
              <c:numCache/>
            </c:numRef>
          </c:val>
          <c:smooth val="0"/>
        </c:ser>
        <c:axId val="59262013"/>
        <c:axId val="63596070"/>
      </c:lineChart>
      <c:catAx>
        <c:axId val="231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Operators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4668"/>
        <c:crosses val="autoZero"/>
        <c:auto val="0"/>
        <c:lblOffset val="100"/>
        <c:tickLblSkip val="1"/>
        <c:noMultiLvlLbl val="0"/>
      </c:catAx>
      <c:valAx>
        <c:axId val="658466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251"/>
        <c:crossesAt val="1"/>
        <c:crossBetween val="between"/>
        <c:dispUnits/>
      </c:valAx>
      <c:catAx>
        <c:axId val="59262013"/>
        <c:scaling>
          <c:orientation val="minMax"/>
        </c:scaling>
        <c:axPos val="b"/>
        <c:delete val="1"/>
        <c:majorTickMark val="out"/>
        <c:minorTickMark val="none"/>
        <c:tickLblPos val="nextTo"/>
        <c:crossAx val="63596070"/>
        <c:crosses val="autoZero"/>
        <c:auto val="0"/>
        <c:lblOffset val="100"/>
        <c:tickLblSkip val="1"/>
        <c:noMultiLvlLbl val="0"/>
      </c:catAx>
      <c:valAx>
        <c:axId val="63596070"/>
        <c:scaling>
          <c:orientation val="minMax"/>
        </c:scaling>
        <c:axPos val="l"/>
        <c:delete val="1"/>
        <c:majorTickMark val="out"/>
        <c:minorTickMark val="none"/>
        <c:tickLblPos val="nextTo"/>
        <c:crossAx val="59262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21</xdr:row>
      <xdr:rowOff>95250</xdr:rowOff>
    </xdr:from>
    <xdr:to>
      <xdr:col>13</xdr:col>
      <xdr:colOff>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485775" y="3552825"/>
        <a:ext cx="936307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0</xdr:colOff>
      <xdr:row>5</xdr:row>
      <xdr:rowOff>1647825</xdr:rowOff>
    </xdr:to>
    <xdr:sp>
      <xdr:nvSpPr>
        <xdr:cNvPr id="1" name="Line 1"/>
        <xdr:cNvSpPr>
          <a:spLocks/>
        </xdr:cNvSpPr>
      </xdr:nvSpPr>
      <xdr:spPr>
        <a:xfrm flipH="1" flipV="1">
          <a:off x="9525" y="819150"/>
          <a:ext cx="228600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133350</xdr:colOff>
      <xdr:row>5</xdr:row>
      <xdr:rowOff>390525</xdr:rowOff>
    </xdr:from>
    <xdr:ext cx="638175" cy="161925"/>
    <xdr:sp>
      <xdr:nvSpPr>
        <xdr:cNvPr id="2" name="Text Box 2"/>
        <xdr:cNvSpPr txBox="1">
          <a:spLocks noChangeArrowheads="1"/>
        </xdr:cNvSpPr>
      </xdr:nvSpPr>
      <xdr:spPr>
        <a:xfrm>
          <a:off x="895350" y="1200150"/>
          <a:ext cx="638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Operations</a:t>
          </a:r>
        </a:p>
      </xdr:txBody>
    </xdr:sp>
    <xdr:clientData/>
  </xdr:oneCellAnchor>
  <xdr:oneCellAnchor>
    <xdr:from>
      <xdr:col>0</xdr:col>
      <xdr:colOff>342900</xdr:colOff>
      <xdr:row>5</xdr:row>
      <xdr:rowOff>1162050</xdr:rowOff>
    </xdr:from>
    <xdr:ext cx="514350" cy="161925"/>
    <xdr:sp>
      <xdr:nvSpPr>
        <xdr:cNvPr id="3" name="Text Box 3"/>
        <xdr:cNvSpPr txBox="1">
          <a:spLocks noChangeArrowheads="1"/>
        </xdr:cNvSpPr>
      </xdr:nvSpPr>
      <xdr:spPr>
        <a:xfrm>
          <a:off x="342900" y="197167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Products</a:t>
          </a:r>
        </a:p>
      </xdr:txBody>
    </xdr:sp>
    <xdr:clientData/>
  </xdr:oneCellAnchor>
  <xdr:oneCellAnchor>
    <xdr:from>
      <xdr:col>12</xdr:col>
      <xdr:colOff>19050</xdr:colOff>
      <xdr:row>5</xdr:row>
      <xdr:rowOff>1647825</xdr:rowOff>
    </xdr:from>
    <xdr:ext cx="9124950" cy="190500"/>
    <xdr:sp>
      <xdr:nvSpPr>
        <xdr:cNvPr id="4" name="Text Box 4"/>
        <xdr:cNvSpPr txBox="1">
          <a:spLocks noChangeArrowheads="1"/>
        </xdr:cNvSpPr>
      </xdr:nvSpPr>
      <xdr:spPr>
        <a:xfrm>
          <a:off x="4629150" y="2457450"/>
          <a:ext cx="9124950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DEMAND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3</xdr:row>
      <xdr:rowOff>180975</xdr:rowOff>
    </xdr:from>
    <xdr:to>
      <xdr:col>25</xdr:col>
      <xdr:colOff>561975</xdr:colOff>
      <xdr:row>6</xdr:row>
      <xdr:rowOff>57150</xdr:rowOff>
    </xdr:to>
    <xdr:sp>
      <xdr:nvSpPr>
        <xdr:cNvPr id="1" name="Rectangle 1"/>
        <xdr:cNvSpPr>
          <a:spLocks noChangeAspect="1"/>
        </xdr:cNvSpPr>
      </xdr:nvSpPr>
      <xdr:spPr>
        <a:xfrm>
          <a:off x="26898600" y="885825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66675</xdr:rowOff>
    </xdr:from>
    <xdr:to>
      <xdr:col>25</xdr:col>
      <xdr:colOff>714375</xdr:colOff>
      <xdr:row>13</xdr:row>
      <xdr:rowOff>133350</xdr:rowOff>
    </xdr:to>
    <xdr:sp>
      <xdr:nvSpPr>
        <xdr:cNvPr id="2" name="AutoShape 2"/>
        <xdr:cNvSpPr>
          <a:spLocks noChangeAspect="1"/>
        </xdr:cNvSpPr>
      </xdr:nvSpPr>
      <xdr:spPr>
        <a:xfrm>
          <a:off x="26670000" y="1647825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23</xdr:row>
      <xdr:rowOff>66675</xdr:rowOff>
    </xdr:from>
    <xdr:to>
      <xdr:col>25</xdr:col>
      <xdr:colOff>485775</xdr:colOff>
      <xdr:row>29</xdr:row>
      <xdr:rowOff>66675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26746200" y="427672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4" name="Line 4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15</xdr:row>
      <xdr:rowOff>114300</xdr:rowOff>
    </xdr:from>
    <xdr:to>
      <xdr:col>25</xdr:col>
      <xdr:colOff>485775</xdr:colOff>
      <xdr:row>21</xdr:row>
      <xdr:rowOff>114300</xdr:rowOff>
    </xdr:to>
    <xdr:grpSp>
      <xdr:nvGrpSpPr>
        <xdr:cNvPr id="12" name="Group 12"/>
        <xdr:cNvGrpSpPr>
          <a:grpSpLocks noChangeAspect="1"/>
        </xdr:cNvGrpSpPr>
      </xdr:nvGrpSpPr>
      <xdr:grpSpPr>
        <a:xfrm>
          <a:off x="26784300" y="2924175"/>
          <a:ext cx="1133475" cy="1076325"/>
          <a:chOff x="256" y="255"/>
          <a:chExt cx="128" cy="102"/>
        </a:xfrm>
        <a:solidFill>
          <a:srgbClr val="FFFFFF"/>
        </a:solidFill>
      </xdr:grpSpPr>
      <xdr:sp>
        <xdr:nvSpPr>
          <xdr:cNvPr id="13" name="Rectangle 1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32</xdr:row>
      <xdr:rowOff>76200</xdr:rowOff>
    </xdr:from>
    <xdr:to>
      <xdr:col>25</xdr:col>
      <xdr:colOff>323850</xdr:colOff>
      <xdr:row>36</xdr:row>
      <xdr:rowOff>38100</xdr:rowOff>
    </xdr:to>
    <xdr:grpSp>
      <xdr:nvGrpSpPr>
        <xdr:cNvPr id="15" name="Group 15"/>
        <xdr:cNvGrpSpPr>
          <a:grpSpLocks/>
        </xdr:cNvGrpSpPr>
      </xdr:nvGrpSpPr>
      <xdr:grpSpPr>
        <a:xfrm>
          <a:off x="26974800" y="5743575"/>
          <a:ext cx="781050" cy="609600"/>
          <a:chOff x="1953" y="544"/>
          <a:chExt cx="82" cy="64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123825</xdr:colOff>
      <xdr:row>37</xdr:row>
      <xdr:rowOff>76200</xdr:rowOff>
    </xdr:from>
    <xdr:to>
      <xdr:col>25</xdr:col>
      <xdr:colOff>381000</xdr:colOff>
      <xdr:row>42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26793825" y="6553200"/>
          <a:ext cx="1019175" cy="1028700"/>
          <a:chOff x="318" y="169"/>
          <a:chExt cx="187" cy="103"/>
        </a:xfrm>
        <a:solidFill>
          <a:srgbClr val="FFFFFF"/>
        </a:solidFill>
      </xdr:grpSpPr>
      <xdr:sp>
        <xdr:nvSpPr>
          <xdr:cNvPr id="26" name="Line 26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43</xdr:row>
      <xdr:rowOff>76200</xdr:rowOff>
    </xdr:from>
    <xdr:to>
      <xdr:col>25</xdr:col>
      <xdr:colOff>514350</xdr:colOff>
      <xdr:row>47</xdr:row>
      <xdr:rowOff>142875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26784300" y="7858125"/>
          <a:ext cx="1162050" cy="1000125"/>
          <a:chOff x="792" y="479"/>
          <a:chExt cx="122" cy="75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60</xdr:row>
      <xdr:rowOff>38100</xdr:rowOff>
    </xdr:from>
    <xdr:to>
      <xdr:col>25</xdr:col>
      <xdr:colOff>561975</xdr:colOff>
      <xdr:row>64</xdr:row>
      <xdr:rowOff>38100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26974800" y="11010900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41" name="Rectangle 41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49</xdr:row>
      <xdr:rowOff>38100</xdr:rowOff>
    </xdr:from>
    <xdr:to>
      <xdr:col>25</xdr:col>
      <xdr:colOff>590550</xdr:colOff>
      <xdr:row>52</xdr:row>
      <xdr:rowOff>38100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26784300" y="9229725"/>
          <a:ext cx="1238250" cy="485775"/>
          <a:chOff x="434" y="425"/>
          <a:chExt cx="130" cy="51"/>
        </a:xfrm>
        <a:solidFill>
          <a:srgbClr val="FFFFFF"/>
        </a:solidFill>
      </xdr:grpSpPr>
      <xdr:grpSp>
        <xdr:nvGrpSpPr>
          <xdr:cNvPr id="46" name="Group 46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47" name="Rectangle 47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9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51" name="Rectangle 51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2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Line 54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65</xdr:row>
      <xdr:rowOff>114300</xdr:rowOff>
    </xdr:from>
    <xdr:to>
      <xdr:col>25</xdr:col>
      <xdr:colOff>571500</xdr:colOff>
      <xdr:row>71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26974800" y="1189672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58" name="Rectangle 58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0"/>
          <xdr:cNvSpPr>
            <a:spLocks noChangeAspect="1"/>
          </xdr:cNvSpPr>
        </xdr:nvSpPr>
        <xdr:spPr>
          <a:xfrm>
            <a:off x="172" y="718"/>
            <a:ext cx="92" cy="36"/>
          </a:xfrm>
          <a:custGeom>
            <a:pathLst>
              <a:path h="36" w="92">
                <a:moveTo>
                  <a:pt x="0" y="32"/>
                </a:moveTo>
                <a:cubicBezTo>
                  <a:pt x="16" y="34"/>
                  <a:pt x="32" y="36"/>
                  <a:pt x="42" y="32"/>
                </a:cubicBezTo>
                <a:cubicBezTo>
                  <a:pt x="52" y="28"/>
                  <a:pt x="50" y="10"/>
                  <a:pt x="58" y="5"/>
                </a:cubicBezTo>
                <a:cubicBezTo>
                  <a:pt x="66" y="0"/>
                  <a:pt x="79" y="0"/>
                  <a:pt x="92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1"/>
          <xdr:cNvSpPr>
            <a:spLocks noChangeAspect="1"/>
          </xdr:cNvSpPr>
        </xdr:nvSpPr>
        <xdr:spPr>
          <a:xfrm>
            <a:off x="208" y="751"/>
            <a:ext cx="57" cy="10"/>
          </a:xfrm>
          <a:custGeom>
            <a:pathLst>
              <a:path h="10" w="57">
                <a:moveTo>
                  <a:pt x="0" y="0"/>
                </a:moveTo>
                <a:cubicBezTo>
                  <a:pt x="7" y="0"/>
                  <a:pt x="15" y="1"/>
                  <a:pt x="21" y="2"/>
                </a:cubicBezTo>
                <a:cubicBezTo>
                  <a:pt x="27" y="3"/>
                  <a:pt x="32" y="8"/>
                  <a:pt x="38" y="9"/>
                </a:cubicBezTo>
                <a:cubicBezTo>
                  <a:pt x="44" y="10"/>
                  <a:pt x="54" y="10"/>
                  <a:pt x="57" y="1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2"/>
          <xdr:cNvSpPr>
            <a:spLocks noChangeAspect="1"/>
          </xdr:cNvSpPr>
        </xdr:nvSpPr>
        <xdr:spPr>
          <a:xfrm>
            <a:off x="172" y="729"/>
            <a:ext cx="92" cy="19"/>
          </a:xfrm>
          <a:custGeom>
            <a:pathLst>
              <a:path h="19" w="92">
                <a:moveTo>
                  <a:pt x="0" y="2"/>
                </a:moveTo>
                <a:cubicBezTo>
                  <a:pt x="17" y="1"/>
                  <a:pt x="35" y="0"/>
                  <a:pt x="46" y="2"/>
                </a:cubicBezTo>
                <a:cubicBezTo>
                  <a:pt x="57" y="4"/>
                  <a:pt x="57" y="13"/>
                  <a:pt x="65" y="16"/>
                </a:cubicBezTo>
                <a:cubicBezTo>
                  <a:pt x="73" y="19"/>
                  <a:pt x="88" y="18"/>
                  <a:pt x="92" y="1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381000</xdr:colOff>
      <xdr:row>55</xdr:row>
      <xdr:rowOff>114300</xdr:rowOff>
    </xdr:from>
    <xdr:to>
      <xdr:col>25</xdr:col>
      <xdr:colOff>447675</xdr:colOff>
      <xdr:row>59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27051000" y="10277475"/>
          <a:ext cx="828675" cy="676275"/>
          <a:chOff x="707" y="730"/>
          <a:chExt cx="103" cy="87"/>
        </a:xfrm>
        <a:solidFill>
          <a:srgbClr val="FFFFFF"/>
        </a:solidFill>
      </xdr:grpSpPr>
      <xdr:sp>
        <xdr:nvSpPr>
          <xdr:cNvPr id="69" name="Freeform 69"/>
          <xdr:cNvSpPr>
            <a:spLocks noChangeAspect="1"/>
          </xdr:cNvSpPr>
        </xdr:nvSpPr>
        <xdr:spPr>
          <a:xfrm flipV="1">
            <a:off x="731" y="730"/>
            <a:ext cx="43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707" y="749"/>
            <a:ext cx="103" cy="52"/>
          </a:xfrm>
          <a:custGeom>
            <a:pathLst>
              <a:path h="52" w="103">
                <a:moveTo>
                  <a:pt x="0" y="0"/>
                </a:moveTo>
                <a:cubicBezTo>
                  <a:pt x="14" y="2"/>
                  <a:pt x="17" y="15"/>
                  <a:pt x="28" y="15"/>
                </a:cubicBezTo>
                <a:cubicBezTo>
                  <a:pt x="47" y="16"/>
                  <a:pt x="67" y="16"/>
                  <a:pt x="86" y="16"/>
                </a:cubicBezTo>
                <a:cubicBezTo>
                  <a:pt x="91" y="18"/>
                  <a:pt x="93" y="20"/>
                  <a:pt x="99" y="21"/>
                </a:cubicBezTo>
                <a:cubicBezTo>
                  <a:pt x="101" y="22"/>
                  <a:pt x="102" y="23"/>
                  <a:pt x="103" y="25"/>
                </a:cubicBezTo>
                <a:cubicBezTo>
                  <a:pt x="94" y="52"/>
                  <a:pt x="43" y="28"/>
                  <a:pt x="24" y="28"/>
                </a:cubicBezTo>
                <a:cubicBezTo>
                  <a:pt x="19" y="27"/>
                  <a:pt x="14" y="26"/>
                  <a:pt x="9" y="24"/>
                </a:cubicBezTo>
                <a:cubicBezTo>
                  <a:pt x="6" y="17"/>
                  <a:pt x="0" y="8"/>
                  <a:pt x="0" y="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1"/>
          <xdr:cNvSpPr>
            <a:spLocks noChangeAspect="1"/>
          </xdr:cNvSpPr>
        </xdr:nvSpPr>
        <xdr:spPr>
          <a:xfrm>
            <a:off x="728" y="774"/>
            <a:ext cx="44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647700</xdr:colOff>
      <xdr:row>12</xdr:row>
      <xdr:rowOff>76200</xdr:rowOff>
    </xdr:from>
    <xdr:to>
      <xdr:col>1</xdr:col>
      <xdr:colOff>342900</xdr:colOff>
      <xdr:row>15</xdr:row>
      <xdr:rowOff>9525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647700" y="2305050"/>
          <a:ext cx="457200" cy="514350"/>
          <a:chOff x="495" y="144"/>
          <a:chExt cx="48" cy="44"/>
        </a:xfrm>
        <a:solidFill>
          <a:srgbClr val="FFFFFF"/>
        </a:solidFill>
      </xdr:grpSpPr>
      <xdr:sp>
        <xdr:nvSpPr>
          <xdr:cNvPr id="7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323850</xdr:colOff>
      <xdr:row>9</xdr:row>
      <xdr:rowOff>76200</xdr:rowOff>
    </xdr:to>
    <xdr:sp>
      <xdr:nvSpPr>
        <xdr:cNvPr id="75" name="AutoShape 75"/>
        <xdr:cNvSpPr>
          <a:spLocks noChangeAspect="1"/>
        </xdr:cNvSpPr>
      </xdr:nvSpPr>
      <xdr:spPr>
        <a:xfrm>
          <a:off x="0" y="1371600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114300</xdr:rowOff>
    </xdr:from>
    <xdr:to>
      <xdr:col>0</xdr:col>
      <xdr:colOff>495300</xdr:colOff>
      <xdr:row>15</xdr:row>
      <xdr:rowOff>19050</xdr:rowOff>
    </xdr:to>
    <xdr:sp>
      <xdr:nvSpPr>
        <xdr:cNvPr id="76" name="AutoShape 76"/>
        <xdr:cNvSpPr>
          <a:spLocks noChangeAspect="1"/>
        </xdr:cNvSpPr>
      </xdr:nvSpPr>
      <xdr:spPr>
        <a:xfrm>
          <a:off x="38100" y="2343150"/>
          <a:ext cx="457200" cy="48577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</xdr:row>
      <xdr:rowOff>38100</xdr:rowOff>
    </xdr:from>
    <xdr:to>
      <xdr:col>1</xdr:col>
      <xdr:colOff>228600</xdr:colOff>
      <xdr:row>11</xdr:row>
      <xdr:rowOff>38100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647700" y="113347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533400</xdr:colOff>
      <xdr:row>5</xdr:row>
      <xdr:rowOff>38100</xdr:rowOff>
    </xdr:from>
    <xdr:to>
      <xdr:col>2</xdr:col>
      <xdr:colOff>142875</xdr:colOff>
      <xdr:row>8</xdr:row>
      <xdr:rowOff>95250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1295400" y="11334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20</xdr:row>
      <xdr:rowOff>38100</xdr:rowOff>
    </xdr:from>
    <xdr:to>
      <xdr:col>1</xdr:col>
      <xdr:colOff>276225</xdr:colOff>
      <xdr:row>21</xdr:row>
      <xdr:rowOff>104775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419100" y="3762375"/>
          <a:ext cx="619125" cy="228600"/>
          <a:chOff x="554" y="237"/>
          <a:chExt cx="65" cy="24"/>
        </a:xfrm>
        <a:solidFill>
          <a:srgbClr val="FFFFFF"/>
        </a:solidFill>
      </xdr:grpSpPr>
      <xdr:sp>
        <xdr:nvSpPr>
          <xdr:cNvPr id="90" name="Rectangle 90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Text Box 91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0</xdr:col>
      <xdr:colOff>304800</xdr:colOff>
      <xdr:row>17</xdr:row>
      <xdr:rowOff>152400</xdr:rowOff>
    </xdr:from>
    <xdr:to>
      <xdr:col>1</xdr:col>
      <xdr:colOff>542925</xdr:colOff>
      <xdr:row>19</xdr:row>
      <xdr:rowOff>19050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304800" y="3371850"/>
          <a:ext cx="1000125" cy="209550"/>
          <a:chOff x="448" y="284"/>
          <a:chExt cx="105" cy="20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95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609600</xdr:colOff>
      <xdr:row>20</xdr:row>
      <xdr:rowOff>76200</xdr:rowOff>
    </xdr:from>
    <xdr:to>
      <xdr:col>2</xdr:col>
      <xdr:colOff>400050</xdr:colOff>
      <xdr:row>22</xdr:row>
      <xdr:rowOff>38100</xdr:rowOff>
    </xdr:to>
    <xdr:grpSp>
      <xdr:nvGrpSpPr>
        <xdr:cNvPr id="96" name="Group 96"/>
        <xdr:cNvGrpSpPr>
          <a:grpSpLocks noChangeAspect="1"/>
        </xdr:cNvGrpSpPr>
      </xdr:nvGrpSpPr>
      <xdr:grpSpPr>
        <a:xfrm>
          <a:off x="1371600" y="3800475"/>
          <a:ext cx="552450" cy="285750"/>
          <a:chOff x="562" y="344"/>
          <a:chExt cx="58" cy="30"/>
        </a:xfrm>
        <a:solidFill>
          <a:srgbClr val="FFFFFF"/>
        </a:solidFill>
      </xdr:grpSpPr>
      <xdr:sp>
        <xdr:nvSpPr>
          <xdr:cNvPr id="97" name="Oval 97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0"/>
          <xdr:cNvSpPr>
            <a:spLocks noChangeAspect="1"/>
          </xdr:cNvSpPr>
        </xdr:nvSpPr>
        <xdr:spPr>
          <a:xfrm>
            <a:off x="595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1"/>
          <xdr:cNvSpPr>
            <a:spLocks noChangeAspect="1"/>
          </xdr:cNvSpPr>
        </xdr:nvSpPr>
        <xdr:spPr>
          <a:xfrm>
            <a:off x="562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26</xdr:row>
      <xdr:rowOff>66675</xdr:rowOff>
    </xdr:from>
    <xdr:to>
      <xdr:col>0</xdr:col>
      <xdr:colOff>609600</xdr:colOff>
      <xdr:row>28</xdr:row>
      <xdr:rowOff>28575</xdr:rowOff>
    </xdr:to>
    <xdr:sp>
      <xdr:nvSpPr>
        <xdr:cNvPr id="102" name="AutoShape 102" descr="Wide upward diagonal"/>
        <xdr:cNvSpPr>
          <a:spLocks noChangeAspect="1"/>
        </xdr:cNvSpPr>
      </xdr:nvSpPr>
      <xdr:spPr>
        <a:xfrm flipH="1">
          <a:off x="152400" y="476250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28</xdr:row>
      <xdr:rowOff>152400</xdr:rowOff>
    </xdr:from>
    <xdr:to>
      <xdr:col>1</xdr:col>
      <xdr:colOff>476250</xdr:colOff>
      <xdr:row>31</xdr:row>
      <xdr:rowOff>123825</xdr:rowOff>
    </xdr:to>
    <xdr:sp>
      <xdr:nvSpPr>
        <xdr:cNvPr id="103" name="AutoShape 103"/>
        <xdr:cNvSpPr>
          <a:spLocks noChangeAspect="1"/>
        </xdr:cNvSpPr>
      </xdr:nvSpPr>
      <xdr:spPr>
        <a:xfrm rot="16200000" flipH="1">
          <a:off x="952500" y="517207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28</xdr:row>
      <xdr:rowOff>152400</xdr:rowOff>
    </xdr:from>
    <xdr:to>
      <xdr:col>0</xdr:col>
      <xdr:colOff>476250</xdr:colOff>
      <xdr:row>31</xdr:row>
      <xdr:rowOff>123825</xdr:rowOff>
    </xdr:to>
    <xdr:sp>
      <xdr:nvSpPr>
        <xdr:cNvPr id="104" name="AutoShape 104" descr="Wide upward diagonal"/>
        <xdr:cNvSpPr>
          <a:spLocks noChangeAspect="1"/>
        </xdr:cNvSpPr>
      </xdr:nvSpPr>
      <xdr:spPr>
        <a:xfrm rot="16200000" flipH="1">
          <a:off x="190500" y="517207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32</xdr:row>
      <xdr:rowOff>104775</xdr:rowOff>
    </xdr:from>
    <xdr:to>
      <xdr:col>1</xdr:col>
      <xdr:colOff>590550</xdr:colOff>
      <xdr:row>35</xdr:row>
      <xdr:rowOff>9525</xdr:rowOff>
    </xdr:to>
    <xdr:grpSp>
      <xdr:nvGrpSpPr>
        <xdr:cNvPr id="105" name="Group 105"/>
        <xdr:cNvGrpSpPr>
          <a:grpSpLocks noChangeAspect="1"/>
        </xdr:cNvGrpSpPr>
      </xdr:nvGrpSpPr>
      <xdr:grpSpPr>
        <a:xfrm>
          <a:off x="190500" y="5772150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106" name="AutoShape 10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27</xdr:row>
      <xdr:rowOff>114300</xdr:rowOff>
    </xdr:from>
    <xdr:to>
      <xdr:col>1</xdr:col>
      <xdr:colOff>685800</xdr:colOff>
      <xdr:row>29</xdr:row>
      <xdr:rowOff>76200</xdr:rowOff>
    </xdr:to>
    <xdr:sp>
      <xdr:nvSpPr>
        <xdr:cNvPr id="109" name="AutoShape 109"/>
        <xdr:cNvSpPr>
          <a:spLocks noChangeAspect="1"/>
        </xdr:cNvSpPr>
      </xdr:nvSpPr>
      <xdr:spPr>
        <a:xfrm flipH="1">
          <a:off x="990600" y="4972050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38</xdr:row>
      <xdr:rowOff>66675</xdr:rowOff>
    </xdr:from>
    <xdr:to>
      <xdr:col>0</xdr:col>
      <xdr:colOff>704850</xdr:colOff>
      <xdr:row>39</xdr:row>
      <xdr:rowOff>57150</xdr:rowOff>
    </xdr:to>
    <xdr:sp>
      <xdr:nvSpPr>
        <xdr:cNvPr id="110" name="Text Box 110"/>
        <xdr:cNvSpPr txBox="1">
          <a:spLocks noChangeAspect="1" noChangeArrowheads="1"/>
        </xdr:cNvSpPr>
      </xdr:nvSpPr>
      <xdr:spPr>
        <a:xfrm>
          <a:off x="381000" y="6772275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0</xdr:col>
      <xdr:colOff>533400</xdr:colOff>
      <xdr:row>38</xdr:row>
      <xdr:rowOff>152400</xdr:rowOff>
    </xdr:from>
    <xdr:to>
      <xdr:col>1</xdr:col>
      <xdr:colOff>342900</xdr:colOff>
      <xdr:row>41</xdr:row>
      <xdr:rowOff>19050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533400" y="6858000"/>
          <a:ext cx="571500" cy="485775"/>
          <a:chOff x="299" y="584"/>
          <a:chExt cx="60" cy="37"/>
        </a:xfrm>
        <a:solidFill>
          <a:srgbClr val="FFFFFF"/>
        </a:solidFill>
      </xdr:grpSpPr>
      <xdr:sp>
        <xdr:nvSpPr>
          <xdr:cNvPr id="112" name="Rectangle 112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116"/>
          <xdr:cNvSpPr txBox="1">
            <a:spLocks noChangeAspect="1" noChangeArrowheads="1"/>
          </xdr:cNvSpPr>
        </xdr:nvSpPr>
        <xdr:spPr>
          <a:xfrm>
            <a:off x="319" y="598"/>
            <a:ext cx="20" cy="2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0</xdr:col>
      <xdr:colOff>47625</xdr:colOff>
      <xdr:row>43</xdr:row>
      <xdr:rowOff>142875</xdr:rowOff>
    </xdr:from>
    <xdr:to>
      <xdr:col>1</xdr:col>
      <xdr:colOff>514350</xdr:colOff>
      <xdr:row>44</xdr:row>
      <xdr:rowOff>152400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47625" y="79248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48</xdr:row>
      <xdr:rowOff>76200</xdr:rowOff>
    </xdr:from>
    <xdr:to>
      <xdr:col>1</xdr:col>
      <xdr:colOff>571500</xdr:colOff>
      <xdr:row>59</xdr:row>
      <xdr:rowOff>76200</xdr:rowOff>
    </xdr:to>
    <xdr:grpSp>
      <xdr:nvGrpSpPr>
        <xdr:cNvPr id="128" name="Group 128"/>
        <xdr:cNvGrpSpPr>
          <a:grpSpLocks/>
        </xdr:cNvGrpSpPr>
      </xdr:nvGrpSpPr>
      <xdr:grpSpPr>
        <a:xfrm rot="16200000">
          <a:off x="1143000" y="9096375"/>
          <a:ext cx="190500" cy="1790700"/>
          <a:chOff x="253" y="328"/>
          <a:chExt cx="278" cy="18"/>
        </a:xfrm>
        <a:solidFill>
          <a:srgbClr val="FFFFFF"/>
        </a:solidFill>
      </xdr:grpSpPr>
      <xdr:sp>
        <xdr:nvSpPr>
          <xdr:cNvPr id="12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67</xdr:row>
      <xdr:rowOff>38100</xdr:rowOff>
    </xdr:from>
    <xdr:to>
      <xdr:col>0</xdr:col>
      <xdr:colOff>123825</xdr:colOff>
      <xdr:row>67</xdr:row>
      <xdr:rowOff>47625</xdr:rowOff>
    </xdr:to>
    <xdr:sp>
      <xdr:nvSpPr>
        <xdr:cNvPr id="131" name="Line 131"/>
        <xdr:cNvSpPr>
          <a:spLocks/>
        </xdr:cNvSpPr>
      </xdr:nvSpPr>
      <xdr:spPr>
        <a:xfrm flipV="1">
          <a:off x="114300" y="12144375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48</xdr:row>
      <xdr:rowOff>76200</xdr:rowOff>
    </xdr:from>
    <xdr:to>
      <xdr:col>1</xdr:col>
      <xdr:colOff>28575</xdr:colOff>
      <xdr:row>65</xdr:row>
      <xdr:rowOff>85725</xdr:rowOff>
    </xdr:to>
    <xdr:grpSp>
      <xdr:nvGrpSpPr>
        <xdr:cNvPr id="132" name="Group 132"/>
        <xdr:cNvGrpSpPr>
          <a:grpSpLocks/>
        </xdr:cNvGrpSpPr>
      </xdr:nvGrpSpPr>
      <xdr:grpSpPr>
        <a:xfrm rot="4800000">
          <a:off x="571500" y="9096375"/>
          <a:ext cx="219075" cy="2771775"/>
          <a:chOff x="253" y="328"/>
          <a:chExt cx="278" cy="18"/>
        </a:xfrm>
        <a:solidFill>
          <a:srgbClr val="FFFFFF"/>
        </a:solidFill>
      </xdr:grpSpPr>
      <xdr:sp>
        <xdr:nvSpPr>
          <xdr:cNvPr id="133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</xdr:colOff>
      <xdr:row>3</xdr:row>
      <xdr:rowOff>0</xdr:rowOff>
    </xdr:from>
    <xdr:to>
      <xdr:col>17</xdr:col>
      <xdr:colOff>257175</xdr:colOff>
      <xdr:row>3</xdr:row>
      <xdr:rowOff>190500</xdr:rowOff>
    </xdr:to>
    <xdr:sp>
      <xdr:nvSpPr>
        <xdr:cNvPr id="135" name="Rectangle 135"/>
        <xdr:cNvSpPr>
          <a:spLocks/>
        </xdr:cNvSpPr>
      </xdr:nvSpPr>
      <xdr:spPr>
        <a:xfrm>
          <a:off x="18888075" y="7048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</xdr:row>
      <xdr:rowOff>133350</xdr:rowOff>
    </xdr:from>
    <xdr:to>
      <xdr:col>20</xdr:col>
      <xdr:colOff>361950</xdr:colOff>
      <xdr:row>3</xdr:row>
      <xdr:rowOff>219075</xdr:rowOff>
    </xdr:to>
    <xdr:sp>
      <xdr:nvSpPr>
        <xdr:cNvPr id="136" name="Rectangle 136"/>
        <xdr:cNvSpPr>
          <a:spLocks/>
        </xdr:cNvSpPr>
      </xdr:nvSpPr>
      <xdr:spPr>
        <a:xfrm>
          <a:off x="22450425" y="6762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0</xdr:row>
      <xdr:rowOff>38100</xdr:rowOff>
    </xdr:from>
    <xdr:to>
      <xdr:col>23</xdr:col>
      <xdr:colOff>466725</xdr:colOff>
      <xdr:row>71</xdr:row>
      <xdr:rowOff>9525</xdr:rowOff>
    </xdr:to>
    <xdr:sp>
      <xdr:nvSpPr>
        <xdr:cNvPr id="137" name="Line 137"/>
        <xdr:cNvSpPr>
          <a:spLocks/>
        </xdr:cNvSpPr>
      </xdr:nvSpPr>
      <xdr:spPr>
        <a:xfrm flipV="1">
          <a:off x="26374725" y="38100"/>
          <a:ext cx="0" cy="1272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68</xdr:row>
      <xdr:rowOff>76200</xdr:rowOff>
    </xdr:from>
    <xdr:to>
      <xdr:col>2</xdr:col>
      <xdr:colOff>495300</xdr:colOff>
      <xdr:row>68</xdr:row>
      <xdr:rowOff>76200</xdr:rowOff>
    </xdr:to>
    <xdr:sp>
      <xdr:nvSpPr>
        <xdr:cNvPr id="138" name="Line 138"/>
        <xdr:cNvSpPr>
          <a:spLocks/>
        </xdr:cNvSpPr>
      </xdr:nvSpPr>
      <xdr:spPr>
        <a:xfrm>
          <a:off x="2019300" y="1234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571500</xdr:colOff>
      <xdr:row>70</xdr:row>
      <xdr:rowOff>133350</xdr:rowOff>
    </xdr:to>
    <xdr:sp>
      <xdr:nvSpPr>
        <xdr:cNvPr id="139" name="Line 139"/>
        <xdr:cNvSpPr>
          <a:spLocks/>
        </xdr:cNvSpPr>
      </xdr:nvSpPr>
      <xdr:spPr>
        <a:xfrm flipV="1">
          <a:off x="2095500" y="0"/>
          <a:ext cx="0" cy="1272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</xdr:row>
      <xdr:rowOff>114300</xdr:rowOff>
    </xdr:from>
    <xdr:to>
      <xdr:col>23</xdr:col>
      <xdr:colOff>381000</xdr:colOff>
      <xdr:row>3</xdr:row>
      <xdr:rowOff>209550</xdr:rowOff>
    </xdr:to>
    <xdr:sp>
      <xdr:nvSpPr>
        <xdr:cNvPr id="140" name="Rectangle 141"/>
        <xdr:cNvSpPr>
          <a:spLocks/>
        </xdr:cNvSpPr>
      </xdr:nvSpPr>
      <xdr:spPr>
        <a:xfrm>
          <a:off x="24745950" y="657225"/>
          <a:ext cx="1543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85725</xdr:rowOff>
    </xdr:from>
    <xdr:to>
      <xdr:col>21</xdr:col>
      <xdr:colOff>1162050</xdr:colOff>
      <xdr:row>12</xdr:row>
      <xdr:rowOff>47625</xdr:rowOff>
    </xdr:to>
    <xdr:grpSp>
      <xdr:nvGrpSpPr>
        <xdr:cNvPr id="141" name="Group 142"/>
        <xdr:cNvGrpSpPr>
          <a:grpSpLocks noChangeAspect="1"/>
        </xdr:cNvGrpSpPr>
      </xdr:nvGrpSpPr>
      <xdr:grpSpPr>
        <a:xfrm>
          <a:off x="23545800" y="1343025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42" name="Line 14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5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1000125</xdr:colOff>
      <xdr:row>8</xdr:row>
      <xdr:rowOff>0</xdr:rowOff>
    </xdr:from>
    <xdr:to>
      <xdr:col>12</xdr:col>
      <xdr:colOff>952500</xdr:colOff>
      <xdr:row>13</xdr:row>
      <xdr:rowOff>142875</xdr:rowOff>
    </xdr:to>
    <xdr:grpSp>
      <xdr:nvGrpSpPr>
        <xdr:cNvPr id="151" name="Group 152"/>
        <xdr:cNvGrpSpPr>
          <a:grpSpLocks noChangeAspect="1"/>
        </xdr:cNvGrpSpPr>
      </xdr:nvGrpSpPr>
      <xdr:grpSpPr>
        <a:xfrm>
          <a:off x="12734925" y="1581150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52" name="Rectangle 15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552450</xdr:colOff>
      <xdr:row>7</xdr:row>
      <xdr:rowOff>152400</xdr:rowOff>
    </xdr:from>
    <xdr:to>
      <xdr:col>21</xdr:col>
      <xdr:colOff>0</xdr:colOff>
      <xdr:row>8</xdr:row>
      <xdr:rowOff>76200</xdr:rowOff>
    </xdr:to>
    <xdr:sp>
      <xdr:nvSpPr>
        <xdr:cNvPr id="154" name="Line 156"/>
        <xdr:cNvSpPr>
          <a:spLocks/>
        </xdr:cNvSpPr>
      </xdr:nvSpPr>
      <xdr:spPr>
        <a:xfrm flipH="1">
          <a:off x="20554950" y="15716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657225</xdr:colOff>
      <xdr:row>6</xdr:row>
      <xdr:rowOff>38100</xdr:rowOff>
    </xdr:from>
    <xdr:to>
      <xdr:col>18</xdr:col>
      <xdr:colOff>704850</xdr:colOff>
      <xdr:row>10</xdr:row>
      <xdr:rowOff>47625</xdr:rowOff>
    </xdr:to>
    <xdr:sp>
      <xdr:nvSpPr>
        <xdr:cNvPr id="155" name="Rectangle 157"/>
        <xdr:cNvSpPr>
          <a:spLocks/>
        </xdr:cNvSpPr>
      </xdr:nvSpPr>
      <xdr:spPr>
        <a:xfrm>
          <a:off x="19478625" y="1295400"/>
          <a:ext cx="12287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8 week</a:t>
          </a:r>
          <a:r>
            <a:rPr lang="en-US" cap="none" sz="1400" b="0" i="0" u="none" baseline="0">
              <a:solidFill>
                <a:srgbClr val="000000"/>
              </a:solidFill>
            </a:rPr>
            <a:t> forecast</a:t>
          </a:r>
        </a:p>
      </xdr:txBody>
    </xdr:sp>
    <xdr:clientData/>
  </xdr:twoCellAnchor>
  <xdr:twoCellAnchor>
    <xdr:from>
      <xdr:col>17</xdr:col>
      <xdr:colOff>200025</xdr:colOff>
      <xdr:row>8</xdr:row>
      <xdr:rowOff>142875</xdr:rowOff>
    </xdr:from>
    <xdr:to>
      <xdr:col>17</xdr:col>
      <xdr:colOff>323850</xdr:colOff>
      <xdr:row>9</xdr:row>
      <xdr:rowOff>85725</xdr:rowOff>
    </xdr:to>
    <xdr:sp>
      <xdr:nvSpPr>
        <xdr:cNvPr id="156" name="Line 159"/>
        <xdr:cNvSpPr>
          <a:spLocks/>
        </xdr:cNvSpPr>
      </xdr:nvSpPr>
      <xdr:spPr>
        <a:xfrm>
          <a:off x="19021425" y="17240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1000125</xdr:colOff>
      <xdr:row>9</xdr:row>
      <xdr:rowOff>85725</xdr:rowOff>
    </xdr:from>
    <xdr:to>
      <xdr:col>17</xdr:col>
      <xdr:colOff>314325</xdr:colOff>
      <xdr:row>9</xdr:row>
      <xdr:rowOff>142875</xdr:rowOff>
    </xdr:to>
    <xdr:sp>
      <xdr:nvSpPr>
        <xdr:cNvPr id="157" name="Line 161"/>
        <xdr:cNvSpPr>
          <a:spLocks/>
        </xdr:cNvSpPr>
      </xdr:nvSpPr>
      <xdr:spPr>
        <a:xfrm flipH="1">
          <a:off x="13916025" y="1828800"/>
          <a:ext cx="5219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8</xdr:row>
      <xdr:rowOff>133350</xdr:rowOff>
    </xdr:from>
    <xdr:to>
      <xdr:col>17</xdr:col>
      <xdr:colOff>657225</xdr:colOff>
      <xdr:row>8</xdr:row>
      <xdr:rowOff>133350</xdr:rowOff>
    </xdr:to>
    <xdr:sp>
      <xdr:nvSpPr>
        <xdr:cNvPr id="158" name="Line 162"/>
        <xdr:cNvSpPr>
          <a:spLocks/>
        </xdr:cNvSpPr>
      </xdr:nvSpPr>
      <xdr:spPr>
        <a:xfrm>
          <a:off x="19030950" y="1714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11</xdr:row>
      <xdr:rowOff>0</xdr:rowOff>
    </xdr:from>
    <xdr:to>
      <xdr:col>20</xdr:col>
      <xdr:colOff>1171575</xdr:colOff>
      <xdr:row>12</xdr:row>
      <xdr:rowOff>47625</xdr:rowOff>
    </xdr:to>
    <xdr:sp>
      <xdr:nvSpPr>
        <xdr:cNvPr id="159" name="Line 163"/>
        <xdr:cNvSpPr>
          <a:spLocks/>
        </xdr:cNvSpPr>
      </xdr:nvSpPr>
      <xdr:spPr>
        <a:xfrm flipH="1">
          <a:off x="20488275" y="2066925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619125</xdr:colOff>
      <xdr:row>11</xdr:row>
      <xdr:rowOff>9525</xdr:rowOff>
    </xdr:from>
    <xdr:to>
      <xdr:col>18</xdr:col>
      <xdr:colOff>495300</xdr:colOff>
      <xdr:row>14</xdr:row>
      <xdr:rowOff>171450</xdr:rowOff>
    </xdr:to>
    <xdr:sp>
      <xdr:nvSpPr>
        <xdr:cNvPr id="160" name="Rectangle 164"/>
        <xdr:cNvSpPr>
          <a:spLocks/>
        </xdr:cNvSpPr>
      </xdr:nvSpPr>
      <xdr:spPr>
        <a:xfrm>
          <a:off x="19440525" y="2076450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Daily</a:t>
          </a:r>
          <a:r>
            <a:rPr lang="en-US" cap="none" sz="1400" b="0" i="0" u="none" baseline="0">
              <a:solidFill>
                <a:srgbClr val="000000"/>
              </a:solidFill>
            </a:rPr>
            <a:t> orders</a:t>
          </a:r>
        </a:p>
      </xdr:txBody>
    </xdr:sp>
    <xdr:clientData/>
  </xdr:twoCellAnchor>
  <xdr:twoCellAnchor>
    <xdr:from>
      <xdr:col>17</xdr:col>
      <xdr:colOff>161925</xdr:colOff>
      <xdr:row>12</xdr:row>
      <xdr:rowOff>76200</xdr:rowOff>
    </xdr:from>
    <xdr:to>
      <xdr:col>17</xdr:col>
      <xdr:colOff>285750</xdr:colOff>
      <xdr:row>13</xdr:row>
      <xdr:rowOff>19050</xdr:rowOff>
    </xdr:to>
    <xdr:sp>
      <xdr:nvSpPr>
        <xdr:cNvPr id="161" name="Line 165"/>
        <xdr:cNvSpPr>
          <a:spLocks/>
        </xdr:cNvSpPr>
      </xdr:nvSpPr>
      <xdr:spPr>
        <a:xfrm>
          <a:off x="18983325" y="23050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981075</xdr:colOff>
      <xdr:row>12</xdr:row>
      <xdr:rowOff>95250</xdr:rowOff>
    </xdr:from>
    <xdr:to>
      <xdr:col>17</xdr:col>
      <xdr:colOff>276225</xdr:colOff>
      <xdr:row>13</xdr:row>
      <xdr:rowOff>19050</xdr:rowOff>
    </xdr:to>
    <xdr:sp>
      <xdr:nvSpPr>
        <xdr:cNvPr id="162" name="Line 166"/>
        <xdr:cNvSpPr>
          <a:spLocks/>
        </xdr:cNvSpPr>
      </xdr:nvSpPr>
      <xdr:spPr>
        <a:xfrm flipH="1" flipV="1">
          <a:off x="13896975" y="2324100"/>
          <a:ext cx="5200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12</xdr:row>
      <xdr:rowOff>66675</xdr:rowOff>
    </xdr:from>
    <xdr:to>
      <xdr:col>17</xdr:col>
      <xdr:colOff>619125</xdr:colOff>
      <xdr:row>12</xdr:row>
      <xdr:rowOff>66675</xdr:rowOff>
    </xdr:to>
    <xdr:sp>
      <xdr:nvSpPr>
        <xdr:cNvPr id="163" name="Line 167"/>
        <xdr:cNvSpPr>
          <a:spLocks/>
        </xdr:cNvSpPr>
      </xdr:nvSpPr>
      <xdr:spPr>
        <a:xfrm>
          <a:off x="18992850" y="2295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1143000</xdr:colOff>
      <xdr:row>7</xdr:row>
      <xdr:rowOff>95250</xdr:rowOff>
    </xdr:from>
    <xdr:ext cx="885825" cy="552450"/>
    <xdr:sp>
      <xdr:nvSpPr>
        <xdr:cNvPr id="164" name="Text Box 168"/>
        <xdr:cNvSpPr txBox="1">
          <a:spLocks noChangeArrowheads="1"/>
        </xdr:cNvSpPr>
      </xdr:nvSpPr>
      <xdr:spPr>
        <a:xfrm>
          <a:off x="12877800" y="1514475"/>
          <a:ext cx="885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Production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Control</a:t>
          </a:r>
        </a:p>
      </xdr:txBody>
    </xdr:sp>
    <xdr:clientData/>
  </xdr:oneCellAnchor>
  <xdr:twoCellAnchor>
    <xdr:from>
      <xdr:col>11</xdr:col>
      <xdr:colOff>1000125</xdr:colOff>
      <xdr:row>11</xdr:row>
      <xdr:rowOff>152400</xdr:rowOff>
    </xdr:from>
    <xdr:to>
      <xdr:col>12</xdr:col>
      <xdr:colOff>361950</xdr:colOff>
      <xdr:row>11</xdr:row>
      <xdr:rowOff>152400</xdr:rowOff>
    </xdr:to>
    <xdr:sp>
      <xdr:nvSpPr>
        <xdr:cNvPr id="165" name="Line 169"/>
        <xdr:cNvSpPr>
          <a:spLocks/>
        </xdr:cNvSpPr>
      </xdr:nvSpPr>
      <xdr:spPr>
        <a:xfrm>
          <a:off x="12734925" y="2219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12</xdr:row>
      <xdr:rowOff>9525</xdr:rowOff>
    </xdr:from>
    <xdr:to>
      <xdr:col>12</xdr:col>
      <xdr:colOff>361950</xdr:colOff>
      <xdr:row>13</xdr:row>
      <xdr:rowOff>142875</xdr:rowOff>
    </xdr:to>
    <xdr:sp>
      <xdr:nvSpPr>
        <xdr:cNvPr id="166" name="Line 170"/>
        <xdr:cNvSpPr>
          <a:spLocks/>
        </xdr:cNvSpPr>
      </xdr:nvSpPr>
      <xdr:spPr>
        <a:xfrm>
          <a:off x="13277850" y="22383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1047750</xdr:colOff>
      <xdr:row>12</xdr:row>
      <xdr:rowOff>47625</xdr:rowOff>
    </xdr:from>
    <xdr:ext cx="285750" cy="180975"/>
    <xdr:sp>
      <xdr:nvSpPr>
        <xdr:cNvPr id="167" name="Text Box 171"/>
        <xdr:cNvSpPr txBox="1">
          <a:spLocks noChangeArrowheads="1"/>
        </xdr:cNvSpPr>
      </xdr:nvSpPr>
      <xdr:spPr>
        <a:xfrm>
          <a:off x="12782550" y="22764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MRP</a:t>
          </a:r>
        </a:p>
      </xdr:txBody>
    </xdr:sp>
    <xdr:clientData/>
  </xdr:oneCellAnchor>
  <xdr:twoCellAnchor>
    <xdr:from>
      <xdr:col>4</xdr:col>
      <xdr:colOff>342900</xdr:colOff>
      <xdr:row>8</xdr:row>
      <xdr:rowOff>57150</xdr:rowOff>
    </xdr:from>
    <xdr:to>
      <xdr:col>5</xdr:col>
      <xdr:colOff>323850</xdr:colOff>
      <xdr:row>14</xdr:row>
      <xdr:rowOff>19050</xdr:rowOff>
    </xdr:to>
    <xdr:grpSp>
      <xdr:nvGrpSpPr>
        <xdr:cNvPr id="168" name="Group 172"/>
        <xdr:cNvGrpSpPr>
          <a:grpSpLocks noChangeAspect="1"/>
        </xdr:cNvGrpSpPr>
      </xdr:nvGrpSpPr>
      <xdr:grpSpPr>
        <a:xfrm>
          <a:off x="3810000" y="1638300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69" name="Line 17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7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7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17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8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8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32</xdr:row>
      <xdr:rowOff>28575</xdr:rowOff>
    </xdr:from>
    <xdr:to>
      <xdr:col>6</xdr:col>
      <xdr:colOff>1162050</xdr:colOff>
      <xdr:row>38</xdr:row>
      <xdr:rowOff>9525</xdr:rowOff>
    </xdr:to>
    <xdr:grpSp>
      <xdr:nvGrpSpPr>
        <xdr:cNvPr id="178" name="Group 182"/>
        <xdr:cNvGrpSpPr>
          <a:grpSpLocks noChangeAspect="1"/>
        </xdr:cNvGrpSpPr>
      </xdr:nvGrpSpPr>
      <xdr:grpSpPr>
        <a:xfrm>
          <a:off x="5857875" y="5695950"/>
          <a:ext cx="1133475" cy="1019175"/>
          <a:chOff x="256" y="255"/>
          <a:chExt cx="128" cy="102"/>
        </a:xfrm>
        <a:solidFill>
          <a:srgbClr val="FFFFFF"/>
        </a:solidFill>
      </xdr:grpSpPr>
      <xdr:sp>
        <xdr:nvSpPr>
          <xdr:cNvPr id="179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381000</xdr:colOff>
      <xdr:row>9</xdr:row>
      <xdr:rowOff>95250</xdr:rowOff>
    </xdr:from>
    <xdr:to>
      <xdr:col>11</xdr:col>
      <xdr:colOff>1009650</xdr:colOff>
      <xdr:row>10</xdr:row>
      <xdr:rowOff>19050</xdr:rowOff>
    </xdr:to>
    <xdr:sp>
      <xdr:nvSpPr>
        <xdr:cNvPr id="181" name="Line 156"/>
        <xdr:cNvSpPr>
          <a:spLocks/>
        </xdr:cNvSpPr>
      </xdr:nvSpPr>
      <xdr:spPr>
        <a:xfrm flipH="1">
          <a:off x="9753600" y="18383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8</xdr:row>
      <xdr:rowOff>0</xdr:rowOff>
    </xdr:from>
    <xdr:to>
      <xdr:col>9</xdr:col>
      <xdr:colOff>352425</xdr:colOff>
      <xdr:row>11</xdr:row>
      <xdr:rowOff>133350</xdr:rowOff>
    </xdr:to>
    <xdr:sp>
      <xdr:nvSpPr>
        <xdr:cNvPr id="182" name="Rectangle 157"/>
        <xdr:cNvSpPr>
          <a:spLocks/>
        </xdr:cNvSpPr>
      </xdr:nvSpPr>
      <xdr:spPr>
        <a:xfrm>
          <a:off x="8667750" y="1581150"/>
          <a:ext cx="10572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 week forecast</a:t>
          </a:r>
        </a:p>
      </xdr:txBody>
    </xdr:sp>
    <xdr:clientData/>
  </xdr:twoCellAnchor>
  <xdr:twoCellAnchor>
    <xdr:from>
      <xdr:col>8</xdr:col>
      <xdr:colOff>28575</xdr:colOff>
      <xdr:row>10</xdr:row>
      <xdr:rowOff>66675</xdr:rowOff>
    </xdr:from>
    <xdr:to>
      <xdr:col>8</xdr:col>
      <xdr:colOff>152400</xdr:colOff>
      <xdr:row>11</xdr:row>
      <xdr:rowOff>9525</xdr:rowOff>
    </xdr:to>
    <xdr:sp>
      <xdr:nvSpPr>
        <xdr:cNvPr id="183" name="Line 159"/>
        <xdr:cNvSpPr>
          <a:spLocks/>
        </xdr:cNvSpPr>
      </xdr:nvSpPr>
      <xdr:spPr>
        <a:xfrm>
          <a:off x="8220075" y="19716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10</xdr:row>
      <xdr:rowOff>142875</xdr:rowOff>
    </xdr:from>
    <xdr:to>
      <xdr:col>8</xdr:col>
      <xdr:colOff>152400</xdr:colOff>
      <xdr:row>11</xdr:row>
      <xdr:rowOff>28575</xdr:rowOff>
    </xdr:to>
    <xdr:sp>
      <xdr:nvSpPr>
        <xdr:cNvPr id="184" name="Line 161"/>
        <xdr:cNvSpPr>
          <a:spLocks/>
        </xdr:cNvSpPr>
      </xdr:nvSpPr>
      <xdr:spPr>
        <a:xfrm flipH="1" flipV="1">
          <a:off x="4981575" y="2047875"/>
          <a:ext cx="3362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66675</xdr:rowOff>
    </xdr:from>
    <xdr:to>
      <xdr:col>8</xdr:col>
      <xdr:colOff>495300</xdr:colOff>
      <xdr:row>10</xdr:row>
      <xdr:rowOff>66675</xdr:rowOff>
    </xdr:to>
    <xdr:sp>
      <xdr:nvSpPr>
        <xdr:cNvPr id="185" name="Line 162"/>
        <xdr:cNvSpPr>
          <a:spLocks/>
        </xdr:cNvSpPr>
      </xdr:nvSpPr>
      <xdr:spPr>
        <a:xfrm>
          <a:off x="8239125" y="1971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12</xdr:row>
      <xdr:rowOff>95250</xdr:rowOff>
    </xdr:from>
    <xdr:to>
      <xdr:col>11</xdr:col>
      <xdr:colOff>1000125</xdr:colOff>
      <xdr:row>13</xdr:row>
      <xdr:rowOff>142875</xdr:rowOff>
    </xdr:to>
    <xdr:sp>
      <xdr:nvSpPr>
        <xdr:cNvPr id="186" name="Line 163"/>
        <xdr:cNvSpPr>
          <a:spLocks/>
        </xdr:cNvSpPr>
      </xdr:nvSpPr>
      <xdr:spPr>
        <a:xfrm flipH="1">
          <a:off x="9686925" y="2324100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12</xdr:row>
      <xdr:rowOff>114300</xdr:rowOff>
    </xdr:from>
    <xdr:to>
      <xdr:col>9</xdr:col>
      <xdr:colOff>333375</xdr:colOff>
      <xdr:row>15</xdr:row>
      <xdr:rowOff>104775</xdr:rowOff>
    </xdr:to>
    <xdr:sp>
      <xdr:nvSpPr>
        <xdr:cNvPr id="187" name="Rectangle 164"/>
        <xdr:cNvSpPr>
          <a:spLocks/>
        </xdr:cNvSpPr>
      </xdr:nvSpPr>
      <xdr:spPr>
        <a:xfrm>
          <a:off x="8648700" y="2343150"/>
          <a:ext cx="10572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Weekly</a:t>
          </a:r>
          <a:r>
            <a:rPr lang="en-US" cap="none" sz="1300" b="0" i="0" u="none" baseline="0">
              <a:solidFill>
                <a:srgbClr val="000000"/>
              </a:solidFill>
            </a:rPr>
            <a:t> 
</a:t>
          </a:r>
          <a:r>
            <a:rPr lang="en-US" cap="none" sz="1300" b="0" i="0" u="none" baseline="0">
              <a:solidFill>
                <a:srgbClr val="000000"/>
              </a:solidFill>
            </a:rPr>
            <a:t>orders</a:t>
          </a:r>
        </a:p>
      </xdr:txBody>
    </xdr:sp>
    <xdr:clientData/>
  </xdr:twoCellAnchor>
  <xdr:twoCellAnchor>
    <xdr:from>
      <xdr:col>7</xdr:col>
      <xdr:colOff>1171575</xdr:colOff>
      <xdr:row>14</xdr:row>
      <xdr:rowOff>0</xdr:rowOff>
    </xdr:from>
    <xdr:to>
      <xdr:col>8</xdr:col>
      <xdr:colOff>114300</xdr:colOff>
      <xdr:row>14</xdr:row>
      <xdr:rowOff>104775</xdr:rowOff>
    </xdr:to>
    <xdr:sp>
      <xdr:nvSpPr>
        <xdr:cNvPr id="188" name="Line 165"/>
        <xdr:cNvSpPr>
          <a:spLocks/>
        </xdr:cNvSpPr>
      </xdr:nvSpPr>
      <xdr:spPr>
        <a:xfrm>
          <a:off x="8181975" y="25527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13</xdr:row>
      <xdr:rowOff>47625</xdr:rowOff>
    </xdr:from>
    <xdr:to>
      <xdr:col>8</xdr:col>
      <xdr:colOff>104775</xdr:colOff>
      <xdr:row>14</xdr:row>
      <xdr:rowOff>114300</xdr:rowOff>
    </xdr:to>
    <xdr:sp>
      <xdr:nvSpPr>
        <xdr:cNvPr id="189" name="Line 166"/>
        <xdr:cNvSpPr>
          <a:spLocks/>
        </xdr:cNvSpPr>
      </xdr:nvSpPr>
      <xdr:spPr>
        <a:xfrm flipH="1" flipV="1">
          <a:off x="4962525" y="2438400"/>
          <a:ext cx="3333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447675</xdr:colOff>
      <xdr:row>14</xdr:row>
      <xdr:rowOff>0</xdr:rowOff>
    </xdr:to>
    <xdr:sp>
      <xdr:nvSpPr>
        <xdr:cNvPr id="190" name="Line 167"/>
        <xdr:cNvSpPr>
          <a:spLocks/>
        </xdr:cNvSpPr>
      </xdr:nvSpPr>
      <xdr:spPr>
        <a:xfrm>
          <a:off x="8191500" y="2552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0</xdr:rowOff>
    </xdr:from>
    <xdr:to>
      <xdr:col>9</xdr:col>
      <xdr:colOff>0</xdr:colOff>
      <xdr:row>37</xdr:row>
      <xdr:rowOff>142875</xdr:rowOff>
    </xdr:to>
    <xdr:grpSp>
      <xdr:nvGrpSpPr>
        <xdr:cNvPr id="191" name="Group 560"/>
        <xdr:cNvGrpSpPr>
          <a:grpSpLocks noChangeAspect="1"/>
        </xdr:cNvGrpSpPr>
      </xdr:nvGrpSpPr>
      <xdr:grpSpPr>
        <a:xfrm>
          <a:off x="823912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2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32</xdr:row>
      <xdr:rowOff>0</xdr:rowOff>
    </xdr:from>
    <xdr:to>
      <xdr:col>11</xdr:col>
      <xdr:colOff>0</xdr:colOff>
      <xdr:row>37</xdr:row>
      <xdr:rowOff>142875</xdr:rowOff>
    </xdr:to>
    <xdr:grpSp>
      <xdr:nvGrpSpPr>
        <xdr:cNvPr id="194" name="Group 563"/>
        <xdr:cNvGrpSpPr>
          <a:grpSpLocks noChangeAspect="1"/>
        </xdr:cNvGrpSpPr>
      </xdr:nvGrpSpPr>
      <xdr:grpSpPr>
        <a:xfrm>
          <a:off x="1060132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5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32</xdr:row>
      <xdr:rowOff>0</xdr:rowOff>
    </xdr:from>
    <xdr:to>
      <xdr:col>20</xdr:col>
      <xdr:colOff>1162050</xdr:colOff>
      <xdr:row>37</xdr:row>
      <xdr:rowOff>142875</xdr:rowOff>
    </xdr:to>
    <xdr:grpSp>
      <xdr:nvGrpSpPr>
        <xdr:cNvPr id="197" name="Group 578"/>
        <xdr:cNvGrpSpPr>
          <a:grpSpLocks noChangeAspect="1"/>
        </xdr:cNvGrpSpPr>
      </xdr:nvGrpSpPr>
      <xdr:grpSpPr>
        <a:xfrm>
          <a:off x="2239327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8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34</xdr:row>
      <xdr:rowOff>142875</xdr:rowOff>
    </xdr:from>
    <xdr:to>
      <xdr:col>8</xdr:col>
      <xdr:colOff>47625</xdr:colOff>
      <xdr:row>35</xdr:row>
      <xdr:rowOff>152400</xdr:rowOff>
    </xdr:to>
    <xdr:grpSp>
      <xdr:nvGrpSpPr>
        <xdr:cNvPr id="200" name="Group 581"/>
        <xdr:cNvGrpSpPr>
          <a:grpSpLocks noChangeAspect="1"/>
        </xdr:cNvGrpSpPr>
      </xdr:nvGrpSpPr>
      <xdr:grpSpPr>
        <a:xfrm>
          <a:off x="7010400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01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34</xdr:row>
      <xdr:rowOff>142875</xdr:rowOff>
    </xdr:from>
    <xdr:to>
      <xdr:col>10</xdr:col>
      <xdr:colOff>76200</xdr:colOff>
      <xdr:row>35</xdr:row>
      <xdr:rowOff>152400</xdr:rowOff>
    </xdr:to>
    <xdr:grpSp>
      <xdr:nvGrpSpPr>
        <xdr:cNvPr id="211" name="Group 592"/>
        <xdr:cNvGrpSpPr>
          <a:grpSpLocks noChangeAspect="1"/>
        </xdr:cNvGrpSpPr>
      </xdr:nvGrpSpPr>
      <xdr:grpSpPr>
        <a:xfrm>
          <a:off x="94011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12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35</xdr:row>
      <xdr:rowOff>28575</xdr:rowOff>
    </xdr:from>
    <xdr:to>
      <xdr:col>12</xdr:col>
      <xdr:colOff>76200</xdr:colOff>
      <xdr:row>36</xdr:row>
      <xdr:rowOff>38100</xdr:rowOff>
    </xdr:to>
    <xdr:grpSp>
      <xdr:nvGrpSpPr>
        <xdr:cNvPr id="222" name="Group 603"/>
        <xdr:cNvGrpSpPr>
          <a:grpSpLocks noChangeAspect="1"/>
        </xdr:cNvGrpSpPr>
      </xdr:nvGrpSpPr>
      <xdr:grpSpPr>
        <a:xfrm>
          <a:off x="11763375" y="6181725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23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38100</xdr:colOff>
      <xdr:row>35</xdr:row>
      <xdr:rowOff>28575</xdr:rowOff>
    </xdr:from>
    <xdr:to>
      <xdr:col>14</xdr:col>
      <xdr:colOff>76200</xdr:colOff>
      <xdr:row>36</xdr:row>
      <xdr:rowOff>38100</xdr:rowOff>
    </xdr:to>
    <xdr:grpSp>
      <xdr:nvGrpSpPr>
        <xdr:cNvPr id="233" name="Group 614"/>
        <xdr:cNvGrpSpPr>
          <a:grpSpLocks noChangeAspect="1"/>
        </xdr:cNvGrpSpPr>
      </xdr:nvGrpSpPr>
      <xdr:grpSpPr>
        <a:xfrm>
          <a:off x="14135100" y="6181725"/>
          <a:ext cx="1219200" cy="171450"/>
          <a:chOff x="737" y="353"/>
          <a:chExt cx="129" cy="18"/>
        </a:xfrm>
        <a:solidFill>
          <a:srgbClr val="FFFFFF"/>
        </a:solidFill>
      </xdr:grpSpPr>
      <xdr:sp>
        <xdr:nvSpPr>
          <xdr:cNvPr id="234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34</xdr:row>
      <xdr:rowOff>142875</xdr:rowOff>
    </xdr:from>
    <xdr:to>
      <xdr:col>16</xdr:col>
      <xdr:colOff>76200</xdr:colOff>
      <xdr:row>35</xdr:row>
      <xdr:rowOff>152400</xdr:rowOff>
    </xdr:to>
    <xdr:grpSp>
      <xdr:nvGrpSpPr>
        <xdr:cNvPr id="244" name="Group 625"/>
        <xdr:cNvGrpSpPr>
          <a:grpSpLocks noChangeAspect="1"/>
        </xdr:cNvGrpSpPr>
      </xdr:nvGrpSpPr>
      <xdr:grpSpPr>
        <a:xfrm>
          <a:off x="164877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45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1171575</xdr:colOff>
      <xdr:row>34</xdr:row>
      <xdr:rowOff>142875</xdr:rowOff>
    </xdr:from>
    <xdr:to>
      <xdr:col>18</xdr:col>
      <xdr:colOff>38100</xdr:colOff>
      <xdr:row>35</xdr:row>
      <xdr:rowOff>152400</xdr:rowOff>
    </xdr:to>
    <xdr:grpSp>
      <xdr:nvGrpSpPr>
        <xdr:cNvPr id="255" name="Group 636"/>
        <xdr:cNvGrpSpPr>
          <a:grpSpLocks noChangeAspect="1"/>
        </xdr:cNvGrpSpPr>
      </xdr:nvGrpSpPr>
      <xdr:grpSpPr>
        <a:xfrm>
          <a:off x="188118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56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38100</xdr:colOff>
      <xdr:row>34</xdr:row>
      <xdr:rowOff>142875</xdr:rowOff>
    </xdr:from>
    <xdr:to>
      <xdr:col>20</xdr:col>
      <xdr:colOff>76200</xdr:colOff>
      <xdr:row>35</xdr:row>
      <xdr:rowOff>152400</xdr:rowOff>
    </xdr:to>
    <xdr:grpSp>
      <xdr:nvGrpSpPr>
        <xdr:cNvPr id="266" name="Group 647"/>
        <xdr:cNvGrpSpPr>
          <a:grpSpLocks noChangeAspect="1"/>
        </xdr:cNvGrpSpPr>
      </xdr:nvGrpSpPr>
      <xdr:grpSpPr>
        <a:xfrm>
          <a:off x="21221700" y="6134100"/>
          <a:ext cx="1219200" cy="171450"/>
          <a:chOff x="737" y="353"/>
          <a:chExt cx="129" cy="18"/>
        </a:xfrm>
        <a:solidFill>
          <a:srgbClr val="FFFFFF"/>
        </a:solidFill>
      </xdr:grpSpPr>
      <xdr:sp>
        <xdr:nvSpPr>
          <xdr:cNvPr id="267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33</xdr:row>
      <xdr:rowOff>142875</xdr:rowOff>
    </xdr:from>
    <xdr:to>
      <xdr:col>7</xdr:col>
      <xdr:colOff>771525</xdr:colOff>
      <xdr:row>36</xdr:row>
      <xdr:rowOff>76200</xdr:rowOff>
    </xdr:to>
    <xdr:grpSp>
      <xdr:nvGrpSpPr>
        <xdr:cNvPr id="277" name="Group 658"/>
        <xdr:cNvGrpSpPr>
          <a:grpSpLocks noChangeAspect="1"/>
        </xdr:cNvGrpSpPr>
      </xdr:nvGrpSpPr>
      <xdr:grpSpPr>
        <a:xfrm>
          <a:off x="7324725" y="597217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78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9</xdr:col>
      <xdr:colOff>457200</xdr:colOff>
      <xdr:row>34</xdr:row>
      <xdr:rowOff>0</xdr:rowOff>
    </xdr:from>
    <xdr:to>
      <xdr:col>9</xdr:col>
      <xdr:colOff>914400</xdr:colOff>
      <xdr:row>36</xdr:row>
      <xdr:rowOff>95250</xdr:rowOff>
    </xdr:to>
    <xdr:grpSp>
      <xdr:nvGrpSpPr>
        <xdr:cNvPr id="280" name="Group 661"/>
        <xdr:cNvGrpSpPr>
          <a:grpSpLocks noChangeAspect="1"/>
        </xdr:cNvGrpSpPr>
      </xdr:nvGrpSpPr>
      <xdr:grpSpPr>
        <a:xfrm>
          <a:off x="9829800" y="599122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1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11</xdr:col>
      <xdr:colOff>428625</xdr:colOff>
      <xdr:row>34</xdr:row>
      <xdr:rowOff>28575</xdr:rowOff>
    </xdr:from>
    <xdr:to>
      <xdr:col>11</xdr:col>
      <xdr:colOff>885825</xdr:colOff>
      <xdr:row>36</xdr:row>
      <xdr:rowOff>123825</xdr:rowOff>
    </xdr:to>
    <xdr:grpSp>
      <xdr:nvGrpSpPr>
        <xdr:cNvPr id="283" name="Group 664"/>
        <xdr:cNvGrpSpPr>
          <a:grpSpLocks noChangeAspect="1"/>
        </xdr:cNvGrpSpPr>
      </xdr:nvGrpSpPr>
      <xdr:grpSpPr>
        <a:xfrm>
          <a:off x="1216342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4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13</xdr:col>
      <xdr:colOff>390525</xdr:colOff>
      <xdr:row>34</xdr:row>
      <xdr:rowOff>28575</xdr:rowOff>
    </xdr:from>
    <xdr:to>
      <xdr:col>13</xdr:col>
      <xdr:colOff>847725</xdr:colOff>
      <xdr:row>36</xdr:row>
      <xdr:rowOff>123825</xdr:rowOff>
    </xdr:to>
    <xdr:grpSp>
      <xdr:nvGrpSpPr>
        <xdr:cNvPr id="286" name="Group 667"/>
        <xdr:cNvGrpSpPr>
          <a:grpSpLocks noChangeAspect="1"/>
        </xdr:cNvGrpSpPr>
      </xdr:nvGrpSpPr>
      <xdr:grpSpPr>
        <a:xfrm>
          <a:off x="1448752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7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15</xdr:col>
      <xdr:colOff>333375</xdr:colOff>
      <xdr:row>34</xdr:row>
      <xdr:rowOff>28575</xdr:rowOff>
    </xdr:from>
    <xdr:to>
      <xdr:col>15</xdr:col>
      <xdr:colOff>790575</xdr:colOff>
      <xdr:row>36</xdr:row>
      <xdr:rowOff>123825</xdr:rowOff>
    </xdr:to>
    <xdr:grpSp>
      <xdr:nvGrpSpPr>
        <xdr:cNvPr id="289" name="Group 670"/>
        <xdr:cNvGrpSpPr>
          <a:grpSpLocks noChangeAspect="1"/>
        </xdr:cNvGrpSpPr>
      </xdr:nvGrpSpPr>
      <xdr:grpSpPr>
        <a:xfrm>
          <a:off x="1679257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0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17</xdr:col>
      <xdr:colOff>381000</xdr:colOff>
      <xdr:row>34</xdr:row>
      <xdr:rowOff>28575</xdr:rowOff>
    </xdr:from>
    <xdr:to>
      <xdr:col>17</xdr:col>
      <xdr:colOff>838200</xdr:colOff>
      <xdr:row>36</xdr:row>
      <xdr:rowOff>123825</xdr:rowOff>
    </xdr:to>
    <xdr:grpSp>
      <xdr:nvGrpSpPr>
        <xdr:cNvPr id="292" name="Group 673"/>
        <xdr:cNvGrpSpPr>
          <a:grpSpLocks noChangeAspect="1"/>
        </xdr:cNvGrpSpPr>
      </xdr:nvGrpSpPr>
      <xdr:grpSpPr>
        <a:xfrm>
          <a:off x="19202400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19</xdr:col>
      <xdr:colOff>361950</xdr:colOff>
      <xdr:row>34</xdr:row>
      <xdr:rowOff>28575</xdr:rowOff>
    </xdr:from>
    <xdr:to>
      <xdr:col>19</xdr:col>
      <xdr:colOff>819150</xdr:colOff>
      <xdr:row>36</xdr:row>
      <xdr:rowOff>123825</xdr:rowOff>
    </xdr:to>
    <xdr:grpSp>
      <xdr:nvGrpSpPr>
        <xdr:cNvPr id="295" name="Group 676"/>
        <xdr:cNvGrpSpPr>
          <a:grpSpLocks noChangeAspect="1"/>
        </xdr:cNvGrpSpPr>
      </xdr:nvGrpSpPr>
      <xdr:grpSpPr>
        <a:xfrm>
          <a:off x="21545550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6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5</xdr:col>
      <xdr:colOff>361950</xdr:colOff>
      <xdr:row>33</xdr:row>
      <xdr:rowOff>47625</xdr:rowOff>
    </xdr:from>
    <xdr:to>
      <xdr:col>5</xdr:col>
      <xdr:colOff>819150</xdr:colOff>
      <xdr:row>35</xdr:row>
      <xdr:rowOff>142875</xdr:rowOff>
    </xdr:to>
    <xdr:grpSp>
      <xdr:nvGrpSpPr>
        <xdr:cNvPr id="298" name="Group 72"/>
        <xdr:cNvGrpSpPr>
          <a:grpSpLocks noChangeAspect="1"/>
        </xdr:cNvGrpSpPr>
      </xdr:nvGrpSpPr>
      <xdr:grpSpPr>
        <a:xfrm>
          <a:off x="5010150" y="587692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9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6</xdr:col>
      <xdr:colOff>123825</xdr:colOff>
      <xdr:row>36</xdr:row>
      <xdr:rowOff>0</xdr:rowOff>
    </xdr:from>
    <xdr:to>
      <xdr:col>6</xdr:col>
      <xdr:colOff>504825</xdr:colOff>
      <xdr:row>38</xdr:row>
      <xdr:rowOff>85725</xdr:rowOff>
    </xdr:to>
    <xdr:grpSp>
      <xdr:nvGrpSpPr>
        <xdr:cNvPr id="301" name="Group 161"/>
        <xdr:cNvGrpSpPr>
          <a:grpSpLocks/>
        </xdr:cNvGrpSpPr>
      </xdr:nvGrpSpPr>
      <xdr:grpSpPr>
        <a:xfrm>
          <a:off x="5953125" y="6315075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142875</xdr:colOff>
      <xdr:row>35</xdr:row>
      <xdr:rowOff>142875</xdr:rowOff>
    </xdr:from>
    <xdr:to>
      <xdr:col>8</xdr:col>
      <xdr:colOff>523875</xdr:colOff>
      <xdr:row>38</xdr:row>
      <xdr:rowOff>66675</xdr:rowOff>
    </xdr:to>
    <xdr:grpSp>
      <xdr:nvGrpSpPr>
        <xdr:cNvPr id="304" name="Group 685"/>
        <xdr:cNvGrpSpPr>
          <a:grpSpLocks/>
        </xdr:cNvGrpSpPr>
      </xdr:nvGrpSpPr>
      <xdr:grpSpPr>
        <a:xfrm>
          <a:off x="8334375" y="6296025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5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35</xdr:row>
      <xdr:rowOff>152400</xdr:rowOff>
    </xdr:from>
    <xdr:to>
      <xdr:col>10</xdr:col>
      <xdr:colOff>504825</xdr:colOff>
      <xdr:row>38</xdr:row>
      <xdr:rowOff>76200</xdr:rowOff>
    </xdr:to>
    <xdr:grpSp>
      <xdr:nvGrpSpPr>
        <xdr:cNvPr id="307" name="Group 688"/>
        <xdr:cNvGrpSpPr>
          <a:grpSpLocks/>
        </xdr:cNvGrpSpPr>
      </xdr:nvGrpSpPr>
      <xdr:grpSpPr>
        <a:xfrm>
          <a:off x="10677525" y="63055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8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190500</xdr:colOff>
      <xdr:row>35</xdr:row>
      <xdr:rowOff>47625</xdr:rowOff>
    </xdr:from>
    <xdr:to>
      <xdr:col>20</xdr:col>
      <xdr:colOff>571500</xdr:colOff>
      <xdr:row>37</xdr:row>
      <xdr:rowOff>133350</xdr:rowOff>
    </xdr:to>
    <xdr:grpSp>
      <xdr:nvGrpSpPr>
        <xdr:cNvPr id="310" name="Group 703"/>
        <xdr:cNvGrpSpPr>
          <a:grpSpLocks/>
        </xdr:cNvGrpSpPr>
      </xdr:nvGrpSpPr>
      <xdr:grpSpPr>
        <a:xfrm>
          <a:off x="22555200" y="6200775"/>
          <a:ext cx="381000" cy="409575"/>
          <a:chOff x="547" y="431"/>
          <a:chExt cx="51" cy="46"/>
        </a:xfrm>
        <a:solidFill>
          <a:srgbClr val="FFFFFF"/>
        </a:solidFill>
      </xdr:grpSpPr>
      <xdr:sp>
        <xdr:nvSpPr>
          <xdr:cNvPr id="311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219075</xdr:colOff>
      <xdr:row>32</xdr:row>
      <xdr:rowOff>47625</xdr:rowOff>
    </xdr:to>
    <xdr:grpSp>
      <xdr:nvGrpSpPr>
        <xdr:cNvPr id="313" name="Group 132"/>
        <xdr:cNvGrpSpPr>
          <a:grpSpLocks/>
        </xdr:cNvGrpSpPr>
      </xdr:nvGrpSpPr>
      <xdr:grpSpPr>
        <a:xfrm rot="4800000">
          <a:off x="4648200" y="2905125"/>
          <a:ext cx="219075" cy="2809875"/>
          <a:chOff x="253" y="328"/>
          <a:chExt cx="278" cy="18"/>
        </a:xfrm>
        <a:solidFill>
          <a:srgbClr val="FFFFFF"/>
        </a:solidFill>
      </xdr:grpSpPr>
      <xdr:sp>
        <xdr:nvSpPr>
          <xdr:cNvPr id="314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762000</xdr:colOff>
      <xdr:row>13</xdr:row>
      <xdr:rowOff>76200</xdr:rowOff>
    </xdr:from>
    <xdr:to>
      <xdr:col>20</xdr:col>
      <xdr:colOff>1000125</xdr:colOff>
      <xdr:row>31</xdr:row>
      <xdr:rowOff>76200</xdr:rowOff>
    </xdr:to>
    <xdr:grpSp>
      <xdr:nvGrpSpPr>
        <xdr:cNvPr id="316" name="Group 128"/>
        <xdr:cNvGrpSpPr>
          <a:grpSpLocks/>
        </xdr:cNvGrpSpPr>
      </xdr:nvGrpSpPr>
      <xdr:grpSpPr>
        <a:xfrm rot="16724769">
          <a:off x="23126700" y="2466975"/>
          <a:ext cx="238125" cy="3114675"/>
          <a:chOff x="253" y="328"/>
          <a:chExt cx="278" cy="18"/>
        </a:xfrm>
        <a:solidFill>
          <a:srgbClr val="FFFFFF"/>
        </a:solidFill>
      </xdr:grpSpPr>
      <xdr:sp>
        <xdr:nvSpPr>
          <xdr:cNvPr id="317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714375</xdr:colOff>
      <xdr:row>21</xdr:row>
      <xdr:rowOff>0</xdr:rowOff>
    </xdr:from>
    <xdr:to>
      <xdr:col>5</xdr:col>
      <xdr:colOff>695325</xdr:colOff>
      <xdr:row>25</xdr:row>
      <xdr:rowOff>66675</xdr:rowOff>
    </xdr:to>
    <xdr:grpSp>
      <xdr:nvGrpSpPr>
        <xdr:cNvPr id="319" name="Group 35"/>
        <xdr:cNvGrpSpPr>
          <a:grpSpLocks noChangeAspect="1"/>
        </xdr:cNvGrpSpPr>
      </xdr:nvGrpSpPr>
      <xdr:grpSpPr>
        <a:xfrm>
          <a:off x="4181475" y="3886200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320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20</xdr:row>
      <xdr:rowOff>47625</xdr:rowOff>
    </xdr:from>
    <xdr:to>
      <xdr:col>21</xdr:col>
      <xdr:colOff>266700</xdr:colOff>
      <xdr:row>24</xdr:row>
      <xdr:rowOff>114300</xdr:rowOff>
    </xdr:to>
    <xdr:grpSp>
      <xdr:nvGrpSpPr>
        <xdr:cNvPr id="324" name="Group 35"/>
        <xdr:cNvGrpSpPr>
          <a:grpSpLocks noChangeAspect="1"/>
        </xdr:cNvGrpSpPr>
      </xdr:nvGrpSpPr>
      <xdr:grpSpPr>
        <a:xfrm>
          <a:off x="22650450" y="3771900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325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</xdr:col>
      <xdr:colOff>504825</xdr:colOff>
      <xdr:row>18</xdr:row>
      <xdr:rowOff>66675</xdr:rowOff>
    </xdr:from>
    <xdr:ext cx="2352675" cy="352425"/>
    <xdr:sp>
      <xdr:nvSpPr>
        <xdr:cNvPr id="329" name="Text Box 722"/>
        <xdr:cNvSpPr txBox="1">
          <a:spLocks noChangeArrowheads="1"/>
        </xdr:cNvSpPr>
      </xdr:nvSpPr>
      <xdr:spPr>
        <a:xfrm>
          <a:off x="12239625" y="3467100"/>
          <a:ext cx="2352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Weekly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Schedule</a:t>
          </a:r>
        </a:p>
      </xdr:txBody>
    </xdr:sp>
    <xdr:clientData/>
  </xdr:oneCellAnchor>
  <xdr:oneCellAnchor>
    <xdr:from>
      <xdr:col>6</xdr:col>
      <xdr:colOff>428625</xdr:colOff>
      <xdr:row>32</xdr:row>
      <xdr:rowOff>28575</xdr:rowOff>
    </xdr:from>
    <xdr:ext cx="333375" cy="219075"/>
    <xdr:sp>
      <xdr:nvSpPr>
        <xdr:cNvPr id="330" name="Text Box 723"/>
        <xdr:cNvSpPr txBox="1">
          <a:spLocks noChangeArrowheads="1"/>
        </xdr:cNvSpPr>
      </xdr:nvSpPr>
      <xdr:spPr>
        <a:xfrm>
          <a:off x="6257925" y="56959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CUT</a:t>
          </a:r>
        </a:p>
      </xdr:txBody>
    </xdr:sp>
    <xdr:clientData/>
  </xdr:oneCellAnchor>
  <xdr:oneCellAnchor>
    <xdr:from>
      <xdr:col>8</xdr:col>
      <xdr:colOff>381000</xdr:colOff>
      <xdr:row>31</xdr:row>
      <xdr:rowOff>142875</xdr:rowOff>
    </xdr:from>
    <xdr:ext cx="466725" cy="219075"/>
    <xdr:sp>
      <xdr:nvSpPr>
        <xdr:cNvPr id="331" name="Text Box 724"/>
        <xdr:cNvSpPr txBox="1">
          <a:spLocks noChangeArrowheads="1"/>
        </xdr:cNvSpPr>
      </xdr:nvSpPr>
      <xdr:spPr>
        <a:xfrm>
          <a:off x="8572500" y="564832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PAINT</a:t>
          </a:r>
        </a:p>
      </xdr:txBody>
    </xdr:sp>
    <xdr:clientData/>
  </xdr:oneCellAnchor>
  <xdr:oneCellAnchor>
    <xdr:from>
      <xdr:col>10</xdr:col>
      <xdr:colOff>314325</xdr:colOff>
      <xdr:row>32</xdr:row>
      <xdr:rowOff>0</xdr:rowOff>
    </xdr:from>
    <xdr:ext cx="571500" cy="219075"/>
    <xdr:sp>
      <xdr:nvSpPr>
        <xdr:cNvPr id="332" name="Text Box 725"/>
        <xdr:cNvSpPr txBox="1">
          <a:spLocks noChangeArrowheads="1"/>
        </xdr:cNvSpPr>
      </xdr:nvSpPr>
      <xdr:spPr>
        <a:xfrm>
          <a:off x="10868025" y="566737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PUNCH</a:t>
          </a:r>
        </a:p>
      </xdr:txBody>
    </xdr:sp>
    <xdr:clientData/>
  </xdr:oneCellAnchor>
  <xdr:oneCellAnchor>
    <xdr:from>
      <xdr:col>20</xdr:col>
      <xdr:colOff>123825</xdr:colOff>
      <xdr:row>32</xdr:row>
      <xdr:rowOff>0</xdr:rowOff>
    </xdr:from>
    <xdr:ext cx="933450" cy="219075"/>
    <xdr:sp>
      <xdr:nvSpPr>
        <xdr:cNvPr id="333" name="Text Box 730"/>
        <xdr:cNvSpPr txBox="1">
          <a:spLocks noChangeArrowheads="1"/>
        </xdr:cNvSpPr>
      </xdr:nvSpPr>
      <xdr:spPr>
        <a:xfrm>
          <a:off x="22488525" y="5667375"/>
          <a:ext cx="933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PACKAGING</a:t>
          </a:r>
        </a:p>
      </xdr:txBody>
    </xdr:sp>
    <xdr:clientData/>
  </xdr:oneCellAnchor>
  <xdr:twoCellAnchor>
    <xdr:from>
      <xdr:col>12</xdr:col>
      <xdr:colOff>76200</xdr:colOff>
      <xdr:row>31</xdr:row>
      <xdr:rowOff>95250</xdr:rowOff>
    </xdr:from>
    <xdr:to>
      <xdr:col>13</xdr:col>
      <xdr:colOff>209550</xdr:colOff>
      <xdr:row>37</xdr:row>
      <xdr:rowOff>76200</xdr:rowOff>
    </xdr:to>
    <xdr:grpSp>
      <xdr:nvGrpSpPr>
        <xdr:cNvPr id="334" name="Group 731"/>
        <xdr:cNvGrpSpPr>
          <a:grpSpLocks noChangeAspect="1"/>
        </xdr:cNvGrpSpPr>
      </xdr:nvGrpSpPr>
      <xdr:grpSpPr>
        <a:xfrm>
          <a:off x="12992100" y="5600700"/>
          <a:ext cx="1314450" cy="952500"/>
          <a:chOff x="256" y="255"/>
          <a:chExt cx="128" cy="102"/>
        </a:xfrm>
        <a:solidFill>
          <a:srgbClr val="FFFFFF"/>
        </a:solidFill>
      </xdr:grpSpPr>
      <xdr:sp>
        <xdr:nvSpPr>
          <xdr:cNvPr id="335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</xdr:col>
      <xdr:colOff>190500</xdr:colOff>
      <xdr:row>31</xdr:row>
      <xdr:rowOff>95250</xdr:rowOff>
    </xdr:from>
    <xdr:ext cx="1038225" cy="219075"/>
    <xdr:sp>
      <xdr:nvSpPr>
        <xdr:cNvPr id="337" name="Text Box 734"/>
        <xdr:cNvSpPr txBox="1">
          <a:spLocks noChangeArrowheads="1"/>
        </xdr:cNvSpPr>
      </xdr:nvSpPr>
      <xdr:spPr>
        <a:xfrm>
          <a:off x="13106400" y="5600700"/>
          <a:ext cx="1038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E. ASSEMBLY</a:t>
          </a:r>
        </a:p>
      </xdr:txBody>
    </xdr:sp>
    <xdr:clientData/>
  </xdr:oneCellAnchor>
  <xdr:twoCellAnchor>
    <xdr:from>
      <xdr:col>16</xdr:col>
      <xdr:colOff>38100</xdr:colOff>
      <xdr:row>32</xdr:row>
      <xdr:rowOff>0</xdr:rowOff>
    </xdr:from>
    <xdr:to>
      <xdr:col>17</xdr:col>
      <xdr:colOff>104775</xdr:colOff>
      <xdr:row>37</xdr:row>
      <xdr:rowOff>142875</xdr:rowOff>
    </xdr:to>
    <xdr:grpSp>
      <xdr:nvGrpSpPr>
        <xdr:cNvPr id="338" name="Group 739"/>
        <xdr:cNvGrpSpPr>
          <a:grpSpLocks noChangeAspect="1"/>
        </xdr:cNvGrpSpPr>
      </xdr:nvGrpSpPr>
      <xdr:grpSpPr>
        <a:xfrm>
          <a:off x="17678400" y="5667375"/>
          <a:ext cx="1247775" cy="952500"/>
          <a:chOff x="256" y="255"/>
          <a:chExt cx="128" cy="102"/>
        </a:xfrm>
        <a:solidFill>
          <a:srgbClr val="FFFFFF"/>
        </a:solidFill>
      </xdr:grpSpPr>
      <xdr:sp>
        <xdr:nvSpPr>
          <xdr:cNvPr id="339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133350</xdr:colOff>
      <xdr:row>35</xdr:row>
      <xdr:rowOff>152400</xdr:rowOff>
    </xdr:from>
    <xdr:to>
      <xdr:col>16</xdr:col>
      <xdr:colOff>514350</xdr:colOff>
      <xdr:row>38</xdr:row>
      <xdr:rowOff>76200</xdr:rowOff>
    </xdr:to>
    <xdr:grpSp>
      <xdr:nvGrpSpPr>
        <xdr:cNvPr id="341" name="Group 742"/>
        <xdr:cNvGrpSpPr>
          <a:grpSpLocks/>
        </xdr:cNvGrpSpPr>
      </xdr:nvGrpSpPr>
      <xdr:grpSpPr>
        <a:xfrm>
          <a:off x="17773650" y="63055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4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95250</xdr:colOff>
      <xdr:row>32</xdr:row>
      <xdr:rowOff>0</xdr:rowOff>
    </xdr:from>
    <xdr:ext cx="1095375" cy="219075"/>
    <xdr:sp>
      <xdr:nvSpPr>
        <xdr:cNvPr id="344" name="Text Box 745"/>
        <xdr:cNvSpPr txBox="1">
          <a:spLocks noChangeArrowheads="1"/>
        </xdr:cNvSpPr>
      </xdr:nvSpPr>
      <xdr:spPr>
        <a:xfrm>
          <a:off x="17735550" y="5667375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ASSEMBLY.</a:t>
          </a:r>
        </a:p>
      </xdr:txBody>
    </xdr:sp>
    <xdr:clientData/>
  </xdr:oneCellAnchor>
  <xdr:twoCellAnchor>
    <xdr:from>
      <xdr:col>18</xdr:col>
      <xdr:colOff>19050</xdr:colOff>
      <xdr:row>31</xdr:row>
      <xdr:rowOff>133350</xdr:rowOff>
    </xdr:from>
    <xdr:to>
      <xdr:col>19</xdr:col>
      <xdr:colOff>123825</xdr:colOff>
      <xdr:row>37</xdr:row>
      <xdr:rowOff>114300</xdr:rowOff>
    </xdr:to>
    <xdr:grpSp>
      <xdr:nvGrpSpPr>
        <xdr:cNvPr id="345" name="Group 746"/>
        <xdr:cNvGrpSpPr>
          <a:grpSpLocks noChangeAspect="1"/>
        </xdr:cNvGrpSpPr>
      </xdr:nvGrpSpPr>
      <xdr:grpSpPr>
        <a:xfrm>
          <a:off x="20021550" y="5638800"/>
          <a:ext cx="1285875" cy="952500"/>
          <a:chOff x="256" y="255"/>
          <a:chExt cx="128" cy="102"/>
        </a:xfrm>
        <a:solidFill>
          <a:srgbClr val="FFFFFF"/>
        </a:solidFill>
      </xdr:grpSpPr>
      <xdr:sp>
        <xdr:nvSpPr>
          <xdr:cNvPr id="346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171450</xdr:colOff>
      <xdr:row>35</xdr:row>
      <xdr:rowOff>76200</xdr:rowOff>
    </xdr:from>
    <xdr:to>
      <xdr:col>18</xdr:col>
      <xdr:colOff>552450</xdr:colOff>
      <xdr:row>38</xdr:row>
      <xdr:rowOff>0</xdr:rowOff>
    </xdr:to>
    <xdr:grpSp>
      <xdr:nvGrpSpPr>
        <xdr:cNvPr id="348" name="Group 749"/>
        <xdr:cNvGrpSpPr>
          <a:grpSpLocks/>
        </xdr:cNvGrpSpPr>
      </xdr:nvGrpSpPr>
      <xdr:grpSpPr>
        <a:xfrm>
          <a:off x="20173950" y="62293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49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95250</xdr:colOff>
      <xdr:row>31</xdr:row>
      <xdr:rowOff>123825</xdr:rowOff>
    </xdr:from>
    <xdr:ext cx="1066800" cy="219075"/>
    <xdr:sp>
      <xdr:nvSpPr>
        <xdr:cNvPr id="351" name="Text Box 752"/>
        <xdr:cNvSpPr txBox="1">
          <a:spLocks noChangeArrowheads="1"/>
        </xdr:cNvSpPr>
      </xdr:nvSpPr>
      <xdr:spPr>
        <a:xfrm>
          <a:off x="20097750" y="5629275"/>
          <a:ext cx="1066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F. ASSEMBLY.</a:t>
          </a:r>
        </a:p>
      </xdr:txBody>
    </xdr:sp>
    <xdr:clientData/>
  </xdr:oneCellAnchor>
  <xdr:twoCellAnchor>
    <xdr:from>
      <xdr:col>14</xdr:col>
      <xdr:colOff>95250</xdr:colOff>
      <xdr:row>31</xdr:row>
      <xdr:rowOff>19050</xdr:rowOff>
    </xdr:from>
    <xdr:to>
      <xdr:col>15</xdr:col>
      <xdr:colOff>123825</xdr:colOff>
      <xdr:row>37</xdr:row>
      <xdr:rowOff>66675</xdr:rowOff>
    </xdr:to>
    <xdr:grpSp>
      <xdr:nvGrpSpPr>
        <xdr:cNvPr id="352" name="Group 753"/>
        <xdr:cNvGrpSpPr>
          <a:grpSpLocks noChangeAspect="1"/>
        </xdr:cNvGrpSpPr>
      </xdr:nvGrpSpPr>
      <xdr:grpSpPr>
        <a:xfrm>
          <a:off x="15373350" y="5524500"/>
          <a:ext cx="1209675" cy="1019175"/>
          <a:chOff x="256" y="255"/>
          <a:chExt cx="128" cy="102"/>
        </a:xfrm>
        <a:solidFill>
          <a:srgbClr val="FFFFFF"/>
        </a:solidFill>
      </xdr:grpSpPr>
      <xdr:sp>
        <xdr:nvSpPr>
          <xdr:cNvPr id="353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247650</xdr:colOff>
      <xdr:row>35</xdr:row>
      <xdr:rowOff>19050</xdr:rowOff>
    </xdr:from>
    <xdr:to>
      <xdr:col>14</xdr:col>
      <xdr:colOff>628650</xdr:colOff>
      <xdr:row>37</xdr:row>
      <xdr:rowOff>171450</xdr:rowOff>
    </xdr:to>
    <xdr:grpSp>
      <xdr:nvGrpSpPr>
        <xdr:cNvPr id="355" name="Group 756"/>
        <xdr:cNvGrpSpPr>
          <a:grpSpLocks/>
        </xdr:cNvGrpSpPr>
      </xdr:nvGrpSpPr>
      <xdr:grpSpPr>
        <a:xfrm>
          <a:off x="15525750" y="617220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56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</xdr:col>
      <xdr:colOff>219075</xdr:colOff>
      <xdr:row>31</xdr:row>
      <xdr:rowOff>28575</xdr:rowOff>
    </xdr:from>
    <xdr:ext cx="885825" cy="219075"/>
    <xdr:sp>
      <xdr:nvSpPr>
        <xdr:cNvPr id="358" name="Text Box 759"/>
        <xdr:cNvSpPr txBox="1">
          <a:spLocks noChangeArrowheads="1"/>
        </xdr:cNvSpPr>
      </xdr:nvSpPr>
      <xdr:spPr>
        <a:xfrm>
          <a:off x="15497175" y="5534025"/>
          <a:ext cx="885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SOFTWARE</a:t>
          </a:r>
        </a:p>
      </xdr:txBody>
    </xdr:sp>
    <xdr:clientData/>
  </xdr:oneCellAnchor>
  <xdr:twoCellAnchor>
    <xdr:from>
      <xdr:col>12</xdr:col>
      <xdr:colOff>428625</xdr:colOff>
      <xdr:row>13</xdr:row>
      <xdr:rowOff>142875</xdr:rowOff>
    </xdr:from>
    <xdr:to>
      <xdr:col>12</xdr:col>
      <xdr:colOff>428625</xdr:colOff>
      <xdr:row>18</xdr:row>
      <xdr:rowOff>28575</xdr:rowOff>
    </xdr:to>
    <xdr:sp>
      <xdr:nvSpPr>
        <xdr:cNvPr id="359" name="Line 760"/>
        <xdr:cNvSpPr>
          <a:spLocks/>
        </xdr:cNvSpPr>
      </xdr:nvSpPr>
      <xdr:spPr>
        <a:xfrm>
          <a:off x="13344525" y="25336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20</xdr:row>
      <xdr:rowOff>95250</xdr:rowOff>
    </xdr:from>
    <xdr:to>
      <xdr:col>12</xdr:col>
      <xdr:colOff>238125</xdr:colOff>
      <xdr:row>31</xdr:row>
      <xdr:rowOff>142875</xdr:rowOff>
    </xdr:to>
    <xdr:sp>
      <xdr:nvSpPr>
        <xdr:cNvPr id="360" name="Line 761"/>
        <xdr:cNvSpPr>
          <a:spLocks/>
        </xdr:cNvSpPr>
      </xdr:nvSpPr>
      <xdr:spPr>
        <a:xfrm flipH="1">
          <a:off x="6572250" y="3819525"/>
          <a:ext cx="65817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20</xdr:row>
      <xdr:rowOff>123825</xdr:rowOff>
    </xdr:from>
    <xdr:to>
      <xdr:col>12</xdr:col>
      <xdr:colOff>457200</xdr:colOff>
      <xdr:row>31</xdr:row>
      <xdr:rowOff>123825</xdr:rowOff>
    </xdr:to>
    <xdr:sp>
      <xdr:nvSpPr>
        <xdr:cNvPr id="361" name="Line 762"/>
        <xdr:cNvSpPr>
          <a:spLocks/>
        </xdr:cNvSpPr>
      </xdr:nvSpPr>
      <xdr:spPr>
        <a:xfrm flipH="1">
          <a:off x="8982075" y="3848100"/>
          <a:ext cx="43910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619125</xdr:colOff>
      <xdr:row>20</xdr:row>
      <xdr:rowOff>142875</xdr:rowOff>
    </xdr:from>
    <xdr:to>
      <xdr:col>12</xdr:col>
      <xdr:colOff>504825</xdr:colOff>
      <xdr:row>31</xdr:row>
      <xdr:rowOff>123825</xdr:rowOff>
    </xdr:to>
    <xdr:sp>
      <xdr:nvSpPr>
        <xdr:cNvPr id="362" name="Line 763"/>
        <xdr:cNvSpPr>
          <a:spLocks/>
        </xdr:cNvSpPr>
      </xdr:nvSpPr>
      <xdr:spPr>
        <a:xfrm flipH="1">
          <a:off x="11172825" y="3867150"/>
          <a:ext cx="224790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20</xdr:row>
      <xdr:rowOff>142875</xdr:rowOff>
    </xdr:from>
    <xdr:to>
      <xdr:col>12</xdr:col>
      <xdr:colOff>714375</xdr:colOff>
      <xdr:row>31</xdr:row>
      <xdr:rowOff>95250</xdr:rowOff>
    </xdr:to>
    <xdr:sp>
      <xdr:nvSpPr>
        <xdr:cNvPr id="363" name="Line 764"/>
        <xdr:cNvSpPr>
          <a:spLocks/>
        </xdr:cNvSpPr>
      </xdr:nvSpPr>
      <xdr:spPr>
        <a:xfrm>
          <a:off x="13439775" y="3867150"/>
          <a:ext cx="19050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504825</xdr:colOff>
      <xdr:row>20</xdr:row>
      <xdr:rowOff>142875</xdr:rowOff>
    </xdr:from>
    <xdr:to>
      <xdr:col>14</xdr:col>
      <xdr:colOff>523875</xdr:colOff>
      <xdr:row>31</xdr:row>
      <xdr:rowOff>0</xdr:rowOff>
    </xdr:to>
    <xdr:sp>
      <xdr:nvSpPr>
        <xdr:cNvPr id="364" name="Line 765"/>
        <xdr:cNvSpPr>
          <a:spLocks/>
        </xdr:cNvSpPr>
      </xdr:nvSpPr>
      <xdr:spPr>
        <a:xfrm>
          <a:off x="13420725" y="3867150"/>
          <a:ext cx="238125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123825</xdr:rowOff>
    </xdr:from>
    <xdr:to>
      <xdr:col>16</xdr:col>
      <xdr:colOff>666750</xdr:colOff>
      <xdr:row>32</xdr:row>
      <xdr:rowOff>0</xdr:rowOff>
    </xdr:to>
    <xdr:sp>
      <xdr:nvSpPr>
        <xdr:cNvPr id="365" name="Line 766"/>
        <xdr:cNvSpPr>
          <a:spLocks/>
        </xdr:cNvSpPr>
      </xdr:nvSpPr>
      <xdr:spPr>
        <a:xfrm>
          <a:off x="13392150" y="3848100"/>
          <a:ext cx="491490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142875</xdr:rowOff>
    </xdr:from>
    <xdr:to>
      <xdr:col>18</xdr:col>
      <xdr:colOff>647700</xdr:colOff>
      <xdr:row>31</xdr:row>
      <xdr:rowOff>95250</xdr:rowOff>
    </xdr:to>
    <xdr:sp>
      <xdr:nvSpPr>
        <xdr:cNvPr id="366" name="Line 767"/>
        <xdr:cNvSpPr>
          <a:spLocks/>
        </xdr:cNvSpPr>
      </xdr:nvSpPr>
      <xdr:spPr>
        <a:xfrm>
          <a:off x="13392150" y="3867150"/>
          <a:ext cx="725805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904875</xdr:colOff>
      <xdr:row>13</xdr:row>
      <xdr:rowOff>95250</xdr:rowOff>
    </xdr:from>
    <xdr:to>
      <xdr:col>20</xdr:col>
      <xdr:colOff>428625</xdr:colOff>
      <xdr:row>31</xdr:row>
      <xdr:rowOff>95250</xdr:rowOff>
    </xdr:to>
    <xdr:sp>
      <xdr:nvSpPr>
        <xdr:cNvPr id="367" name="Line 768"/>
        <xdr:cNvSpPr>
          <a:spLocks/>
        </xdr:cNvSpPr>
      </xdr:nvSpPr>
      <xdr:spPr>
        <a:xfrm>
          <a:off x="13820775" y="2486025"/>
          <a:ext cx="897255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19</xdr:row>
      <xdr:rowOff>95250</xdr:rowOff>
    </xdr:from>
    <xdr:to>
      <xdr:col>17</xdr:col>
      <xdr:colOff>114300</xdr:colOff>
      <xdr:row>23</xdr:row>
      <xdr:rowOff>95250</xdr:rowOff>
    </xdr:to>
    <xdr:sp>
      <xdr:nvSpPr>
        <xdr:cNvPr id="368" name="Rectangle 769"/>
        <xdr:cNvSpPr>
          <a:spLocks/>
        </xdr:cNvSpPr>
      </xdr:nvSpPr>
      <xdr:spPr>
        <a:xfrm>
          <a:off x="17878425" y="3657600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Shipping</a:t>
          </a:r>
          <a:r>
            <a:rPr lang="en-US" cap="none" sz="1600" b="0" i="0" u="none" baseline="0">
              <a:solidFill>
                <a:srgbClr val="000000"/>
              </a:solidFill>
            </a:rPr>
            <a:t> schedule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5</xdr:col>
      <xdr:colOff>9525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2400300"/>
        <a:ext cx="605790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3</xdr:row>
      <xdr:rowOff>180975</xdr:rowOff>
    </xdr:from>
    <xdr:to>
      <xdr:col>25</xdr:col>
      <xdr:colOff>561975</xdr:colOff>
      <xdr:row>6</xdr:row>
      <xdr:rowOff>57150</xdr:rowOff>
    </xdr:to>
    <xdr:sp>
      <xdr:nvSpPr>
        <xdr:cNvPr id="1" name="Rectangle 1"/>
        <xdr:cNvSpPr>
          <a:spLocks noChangeAspect="1"/>
        </xdr:cNvSpPr>
      </xdr:nvSpPr>
      <xdr:spPr>
        <a:xfrm>
          <a:off x="26898600" y="885825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66675</xdr:rowOff>
    </xdr:from>
    <xdr:to>
      <xdr:col>25</xdr:col>
      <xdr:colOff>714375</xdr:colOff>
      <xdr:row>13</xdr:row>
      <xdr:rowOff>133350</xdr:rowOff>
    </xdr:to>
    <xdr:sp>
      <xdr:nvSpPr>
        <xdr:cNvPr id="2" name="AutoShape 2"/>
        <xdr:cNvSpPr>
          <a:spLocks noChangeAspect="1"/>
        </xdr:cNvSpPr>
      </xdr:nvSpPr>
      <xdr:spPr>
        <a:xfrm>
          <a:off x="26670000" y="1647825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23</xdr:row>
      <xdr:rowOff>66675</xdr:rowOff>
    </xdr:from>
    <xdr:to>
      <xdr:col>25</xdr:col>
      <xdr:colOff>485775</xdr:colOff>
      <xdr:row>29</xdr:row>
      <xdr:rowOff>66675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26746200" y="427672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4" name="Line 4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15</xdr:row>
      <xdr:rowOff>114300</xdr:rowOff>
    </xdr:from>
    <xdr:to>
      <xdr:col>25</xdr:col>
      <xdr:colOff>485775</xdr:colOff>
      <xdr:row>21</xdr:row>
      <xdr:rowOff>114300</xdr:rowOff>
    </xdr:to>
    <xdr:grpSp>
      <xdr:nvGrpSpPr>
        <xdr:cNvPr id="12" name="Group 12"/>
        <xdr:cNvGrpSpPr>
          <a:grpSpLocks noChangeAspect="1"/>
        </xdr:cNvGrpSpPr>
      </xdr:nvGrpSpPr>
      <xdr:grpSpPr>
        <a:xfrm>
          <a:off x="26784300" y="2828925"/>
          <a:ext cx="1133475" cy="1171575"/>
          <a:chOff x="256" y="255"/>
          <a:chExt cx="128" cy="102"/>
        </a:xfrm>
        <a:solidFill>
          <a:srgbClr val="FFFFFF"/>
        </a:solidFill>
      </xdr:grpSpPr>
      <xdr:sp>
        <xdr:nvSpPr>
          <xdr:cNvPr id="13" name="Rectangle 1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762000</xdr:colOff>
      <xdr:row>31</xdr:row>
      <xdr:rowOff>0</xdr:rowOff>
    </xdr:from>
    <xdr:to>
      <xdr:col>14</xdr:col>
      <xdr:colOff>904875</xdr:colOff>
      <xdr:row>41</xdr:row>
      <xdr:rowOff>19050</xdr:rowOff>
    </xdr:to>
    <xdr:grpSp>
      <xdr:nvGrpSpPr>
        <xdr:cNvPr id="15" name="Group 15"/>
        <xdr:cNvGrpSpPr>
          <a:grpSpLocks/>
        </xdr:cNvGrpSpPr>
      </xdr:nvGrpSpPr>
      <xdr:grpSpPr>
        <a:xfrm>
          <a:off x="13677900" y="5505450"/>
          <a:ext cx="2505075" cy="1704975"/>
          <a:chOff x="1953" y="544"/>
          <a:chExt cx="82" cy="64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123825</xdr:colOff>
      <xdr:row>37</xdr:row>
      <xdr:rowOff>76200</xdr:rowOff>
    </xdr:from>
    <xdr:to>
      <xdr:col>25</xdr:col>
      <xdr:colOff>381000</xdr:colOff>
      <xdr:row>42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26793825" y="6553200"/>
          <a:ext cx="1019175" cy="828675"/>
          <a:chOff x="318" y="169"/>
          <a:chExt cx="187" cy="103"/>
        </a:xfrm>
        <a:solidFill>
          <a:srgbClr val="FFFFFF"/>
        </a:solidFill>
      </xdr:grpSpPr>
      <xdr:sp>
        <xdr:nvSpPr>
          <xdr:cNvPr id="26" name="Line 26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43</xdr:row>
      <xdr:rowOff>76200</xdr:rowOff>
    </xdr:from>
    <xdr:to>
      <xdr:col>25</xdr:col>
      <xdr:colOff>514350</xdr:colOff>
      <xdr:row>47</xdr:row>
      <xdr:rowOff>142875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26784300" y="7658100"/>
          <a:ext cx="1162050" cy="1038225"/>
          <a:chOff x="792" y="479"/>
          <a:chExt cx="122" cy="75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60</xdr:row>
      <xdr:rowOff>38100</xdr:rowOff>
    </xdr:from>
    <xdr:to>
      <xdr:col>25</xdr:col>
      <xdr:colOff>561975</xdr:colOff>
      <xdr:row>64</xdr:row>
      <xdr:rowOff>38100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26974800" y="11582400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41" name="Rectangle 41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49</xdr:row>
      <xdr:rowOff>38100</xdr:rowOff>
    </xdr:from>
    <xdr:to>
      <xdr:col>25</xdr:col>
      <xdr:colOff>590550</xdr:colOff>
      <xdr:row>52</xdr:row>
      <xdr:rowOff>38100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26784300" y="9163050"/>
          <a:ext cx="1238250" cy="685800"/>
          <a:chOff x="434" y="425"/>
          <a:chExt cx="130" cy="51"/>
        </a:xfrm>
        <a:solidFill>
          <a:srgbClr val="FFFFFF"/>
        </a:solidFill>
      </xdr:grpSpPr>
      <xdr:grpSp>
        <xdr:nvGrpSpPr>
          <xdr:cNvPr id="46" name="Group 46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47" name="Rectangle 47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9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51" name="Rectangle 51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2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Line 54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65</xdr:row>
      <xdr:rowOff>114300</xdr:rowOff>
    </xdr:from>
    <xdr:to>
      <xdr:col>25</xdr:col>
      <xdr:colOff>571500</xdr:colOff>
      <xdr:row>71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26974800" y="1246822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58" name="Rectangle 58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0"/>
          <xdr:cNvSpPr>
            <a:spLocks noChangeAspect="1"/>
          </xdr:cNvSpPr>
        </xdr:nvSpPr>
        <xdr:spPr>
          <a:xfrm>
            <a:off x="172" y="718"/>
            <a:ext cx="92" cy="36"/>
          </a:xfrm>
          <a:custGeom>
            <a:pathLst>
              <a:path h="36" w="92">
                <a:moveTo>
                  <a:pt x="0" y="32"/>
                </a:moveTo>
                <a:cubicBezTo>
                  <a:pt x="16" y="34"/>
                  <a:pt x="32" y="36"/>
                  <a:pt x="42" y="32"/>
                </a:cubicBezTo>
                <a:cubicBezTo>
                  <a:pt x="52" y="28"/>
                  <a:pt x="50" y="10"/>
                  <a:pt x="58" y="5"/>
                </a:cubicBezTo>
                <a:cubicBezTo>
                  <a:pt x="66" y="0"/>
                  <a:pt x="79" y="0"/>
                  <a:pt x="92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1"/>
          <xdr:cNvSpPr>
            <a:spLocks noChangeAspect="1"/>
          </xdr:cNvSpPr>
        </xdr:nvSpPr>
        <xdr:spPr>
          <a:xfrm>
            <a:off x="208" y="751"/>
            <a:ext cx="57" cy="10"/>
          </a:xfrm>
          <a:custGeom>
            <a:pathLst>
              <a:path h="10" w="57">
                <a:moveTo>
                  <a:pt x="0" y="0"/>
                </a:moveTo>
                <a:cubicBezTo>
                  <a:pt x="7" y="0"/>
                  <a:pt x="15" y="1"/>
                  <a:pt x="21" y="2"/>
                </a:cubicBezTo>
                <a:cubicBezTo>
                  <a:pt x="27" y="3"/>
                  <a:pt x="32" y="8"/>
                  <a:pt x="38" y="9"/>
                </a:cubicBezTo>
                <a:cubicBezTo>
                  <a:pt x="44" y="10"/>
                  <a:pt x="54" y="10"/>
                  <a:pt x="57" y="1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2"/>
          <xdr:cNvSpPr>
            <a:spLocks noChangeAspect="1"/>
          </xdr:cNvSpPr>
        </xdr:nvSpPr>
        <xdr:spPr>
          <a:xfrm>
            <a:off x="172" y="729"/>
            <a:ext cx="92" cy="19"/>
          </a:xfrm>
          <a:custGeom>
            <a:pathLst>
              <a:path h="19" w="92">
                <a:moveTo>
                  <a:pt x="0" y="2"/>
                </a:moveTo>
                <a:cubicBezTo>
                  <a:pt x="17" y="1"/>
                  <a:pt x="35" y="0"/>
                  <a:pt x="46" y="2"/>
                </a:cubicBezTo>
                <a:cubicBezTo>
                  <a:pt x="57" y="4"/>
                  <a:pt x="57" y="13"/>
                  <a:pt x="65" y="16"/>
                </a:cubicBezTo>
                <a:cubicBezTo>
                  <a:pt x="73" y="19"/>
                  <a:pt x="88" y="18"/>
                  <a:pt x="92" y="1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381000</xdr:colOff>
      <xdr:row>55</xdr:row>
      <xdr:rowOff>114300</xdr:rowOff>
    </xdr:from>
    <xdr:to>
      <xdr:col>25</xdr:col>
      <xdr:colOff>447675</xdr:colOff>
      <xdr:row>59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27051000" y="10668000"/>
          <a:ext cx="828675" cy="857250"/>
          <a:chOff x="707" y="730"/>
          <a:chExt cx="103" cy="87"/>
        </a:xfrm>
        <a:solidFill>
          <a:srgbClr val="FFFFFF"/>
        </a:solidFill>
      </xdr:grpSpPr>
      <xdr:sp>
        <xdr:nvSpPr>
          <xdr:cNvPr id="69" name="Freeform 69"/>
          <xdr:cNvSpPr>
            <a:spLocks noChangeAspect="1"/>
          </xdr:cNvSpPr>
        </xdr:nvSpPr>
        <xdr:spPr>
          <a:xfrm flipV="1">
            <a:off x="731" y="730"/>
            <a:ext cx="43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707" y="749"/>
            <a:ext cx="103" cy="52"/>
          </a:xfrm>
          <a:custGeom>
            <a:pathLst>
              <a:path h="52" w="103">
                <a:moveTo>
                  <a:pt x="0" y="0"/>
                </a:moveTo>
                <a:cubicBezTo>
                  <a:pt x="14" y="2"/>
                  <a:pt x="17" y="15"/>
                  <a:pt x="28" y="15"/>
                </a:cubicBezTo>
                <a:cubicBezTo>
                  <a:pt x="47" y="16"/>
                  <a:pt x="67" y="16"/>
                  <a:pt x="86" y="16"/>
                </a:cubicBezTo>
                <a:cubicBezTo>
                  <a:pt x="91" y="18"/>
                  <a:pt x="93" y="20"/>
                  <a:pt x="99" y="21"/>
                </a:cubicBezTo>
                <a:cubicBezTo>
                  <a:pt x="101" y="22"/>
                  <a:pt x="102" y="23"/>
                  <a:pt x="103" y="25"/>
                </a:cubicBezTo>
                <a:cubicBezTo>
                  <a:pt x="94" y="52"/>
                  <a:pt x="43" y="28"/>
                  <a:pt x="24" y="28"/>
                </a:cubicBezTo>
                <a:cubicBezTo>
                  <a:pt x="19" y="27"/>
                  <a:pt x="14" y="26"/>
                  <a:pt x="9" y="24"/>
                </a:cubicBezTo>
                <a:cubicBezTo>
                  <a:pt x="6" y="17"/>
                  <a:pt x="0" y="8"/>
                  <a:pt x="0" y="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1"/>
          <xdr:cNvSpPr>
            <a:spLocks noChangeAspect="1"/>
          </xdr:cNvSpPr>
        </xdr:nvSpPr>
        <xdr:spPr>
          <a:xfrm>
            <a:off x="728" y="774"/>
            <a:ext cx="44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647700</xdr:colOff>
      <xdr:row>12</xdr:row>
      <xdr:rowOff>76200</xdr:rowOff>
    </xdr:from>
    <xdr:to>
      <xdr:col>1</xdr:col>
      <xdr:colOff>342900</xdr:colOff>
      <xdr:row>15</xdr:row>
      <xdr:rowOff>9525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647700" y="230505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7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323850</xdr:colOff>
      <xdr:row>9</xdr:row>
      <xdr:rowOff>76200</xdr:rowOff>
    </xdr:to>
    <xdr:sp>
      <xdr:nvSpPr>
        <xdr:cNvPr id="75" name="AutoShape 75"/>
        <xdr:cNvSpPr>
          <a:spLocks noChangeAspect="1"/>
        </xdr:cNvSpPr>
      </xdr:nvSpPr>
      <xdr:spPr>
        <a:xfrm>
          <a:off x="0" y="1371600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114300</xdr:rowOff>
    </xdr:from>
    <xdr:to>
      <xdr:col>0</xdr:col>
      <xdr:colOff>495300</xdr:colOff>
      <xdr:row>15</xdr:row>
      <xdr:rowOff>19050</xdr:rowOff>
    </xdr:to>
    <xdr:sp>
      <xdr:nvSpPr>
        <xdr:cNvPr id="76" name="AutoShape 76"/>
        <xdr:cNvSpPr>
          <a:spLocks noChangeAspect="1"/>
        </xdr:cNvSpPr>
      </xdr:nvSpPr>
      <xdr:spPr>
        <a:xfrm>
          <a:off x="38100" y="2343150"/>
          <a:ext cx="457200" cy="3905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</xdr:row>
      <xdr:rowOff>38100</xdr:rowOff>
    </xdr:from>
    <xdr:to>
      <xdr:col>1</xdr:col>
      <xdr:colOff>228600</xdr:colOff>
      <xdr:row>11</xdr:row>
      <xdr:rowOff>38100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647700" y="113347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533400</xdr:colOff>
      <xdr:row>5</xdr:row>
      <xdr:rowOff>38100</xdr:rowOff>
    </xdr:from>
    <xdr:to>
      <xdr:col>2</xdr:col>
      <xdr:colOff>142875</xdr:colOff>
      <xdr:row>8</xdr:row>
      <xdr:rowOff>95250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1295400" y="11334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20</xdr:row>
      <xdr:rowOff>38100</xdr:rowOff>
    </xdr:from>
    <xdr:to>
      <xdr:col>1</xdr:col>
      <xdr:colOff>276225</xdr:colOff>
      <xdr:row>21</xdr:row>
      <xdr:rowOff>104775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419100" y="3743325"/>
          <a:ext cx="619125" cy="247650"/>
          <a:chOff x="554" y="237"/>
          <a:chExt cx="65" cy="24"/>
        </a:xfrm>
        <a:solidFill>
          <a:srgbClr val="FFFFFF"/>
        </a:solidFill>
      </xdr:grpSpPr>
      <xdr:sp>
        <xdr:nvSpPr>
          <xdr:cNvPr id="90" name="Rectangle 90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Text Box 91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0</xdr:col>
      <xdr:colOff>304800</xdr:colOff>
      <xdr:row>17</xdr:row>
      <xdr:rowOff>152400</xdr:rowOff>
    </xdr:from>
    <xdr:to>
      <xdr:col>1</xdr:col>
      <xdr:colOff>542925</xdr:colOff>
      <xdr:row>19</xdr:row>
      <xdr:rowOff>19050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304800" y="3190875"/>
          <a:ext cx="1000125" cy="352425"/>
          <a:chOff x="448" y="284"/>
          <a:chExt cx="105" cy="20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95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609600</xdr:colOff>
      <xdr:row>20</xdr:row>
      <xdr:rowOff>76200</xdr:rowOff>
    </xdr:from>
    <xdr:to>
      <xdr:col>2</xdr:col>
      <xdr:colOff>400050</xdr:colOff>
      <xdr:row>22</xdr:row>
      <xdr:rowOff>38100</xdr:rowOff>
    </xdr:to>
    <xdr:grpSp>
      <xdr:nvGrpSpPr>
        <xdr:cNvPr id="96" name="Group 96"/>
        <xdr:cNvGrpSpPr>
          <a:grpSpLocks noChangeAspect="1"/>
        </xdr:cNvGrpSpPr>
      </xdr:nvGrpSpPr>
      <xdr:grpSpPr>
        <a:xfrm>
          <a:off x="1371600" y="3781425"/>
          <a:ext cx="552450" cy="304800"/>
          <a:chOff x="562" y="344"/>
          <a:chExt cx="58" cy="30"/>
        </a:xfrm>
        <a:solidFill>
          <a:srgbClr val="FFFFFF"/>
        </a:solidFill>
      </xdr:grpSpPr>
      <xdr:sp>
        <xdr:nvSpPr>
          <xdr:cNvPr id="97" name="Oval 97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0"/>
          <xdr:cNvSpPr>
            <a:spLocks noChangeAspect="1"/>
          </xdr:cNvSpPr>
        </xdr:nvSpPr>
        <xdr:spPr>
          <a:xfrm>
            <a:off x="595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1"/>
          <xdr:cNvSpPr>
            <a:spLocks noChangeAspect="1"/>
          </xdr:cNvSpPr>
        </xdr:nvSpPr>
        <xdr:spPr>
          <a:xfrm>
            <a:off x="562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26</xdr:row>
      <xdr:rowOff>66675</xdr:rowOff>
    </xdr:from>
    <xdr:to>
      <xdr:col>0</xdr:col>
      <xdr:colOff>609600</xdr:colOff>
      <xdr:row>28</xdr:row>
      <xdr:rowOff>28575</xdr:rowOff>
    </xdr:to>
    <xdr:sp>
      <xdr:nvSpPr>
        <xdr:cNvPr id="102" name="AutoShape 102" descr="Wide upward diagonal"/>
        <xdr:cNvSpPr>
          <a:spLocks noChangeAspect="1"/>
        </xdr:cNvSpPr>
      </xdr:nvSpPr>
      <xdr:spPr>
        <a:xfrm flipH="1">
          <a:off x="152400" y="476250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28</xdr:row>
      <xdr:rowOff>152400</xdr:rowOff>
    </xdr:from>
    <xdr:to>
      <xdr:col>1</xdr:col>
      <xdr:colOff>476250</xdr:colOff>
      <xdr:row>31</xdr:row>
      <xdr:rowOff>123825</xdr:rowOff>
    </xdr:to>
    <xdr:sp>
      <xdr:nvSpPr>
        <xdr:cNvPr id="103" name="AutoShape 103"/>
        <xdr:cNvSpPr>
          <a:spLocks noChangeAspect="1"/>
        </xdr:cNvSpPr>
      </xdr:nvSpPr>
      <xdr:spPr>
        <a:xfrm rot="16200000" flipH="1">
          <a:off x="952500" y="517207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28</xdr:row>
      <xdr:rowOff>152400</xdr:rowOff>
    </xdr:from>
    <xdr:to>
      <xdr:col>0</xdr:col>
      <xdr:colOff>476250</xdr:colOff>
      <xdr:row>31</xdr:row>
      <xdr:rowOff>123825</xdr:rowOff>
    </xdr:to>
    <xdr:sp>
      <xdr:nvSpPr>
        <xdr:cNvPr id="104" name="AutoShape 104" descr="Wide upward diagonal"/>
        <xdr:cNvSpPr>
          <a:spLocks noChangeAspect="1"/>
        </xdr:cNvSpPr>
      </xdr:nvSpPr>
      <xdr:spPr>
        <a:xfrm rot="16200000" flipH="1">
          <a:off x="190500" y="517207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32</xdr:row>
      <xdr:rowOff>104775</xdr:rowOff>
    </xdr:from>
    <xdr:to>
      <xdr:col>1</xdr:col>
      <xdr:colOff>590550</xdr:colOff>
      <xdr:row>35</xdr:row>
      <xdr:rowOff>9525</xdr:rowOff>
    </xdr:to>
    <xdr:grpSp>
      <xdr:nvGrpSpPr>
        <xdr:cNvPr id="105" name="Group 105"/>
        <xdr:cNvGrpSpPr>
          <a:grpSpLocks noChangeAspect="1"/>
        </xdr:cNvGrpSpPr>
      </xdr:nvGrpSpPr>
      <xdr:grpSpPr>
        <a:xfrm>
          <a:off x="190500" y="5772150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106" name="AutoShape 10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619125</xdr:colOff>
      <xdr:row>24</xdr:row>
      <xdr:rowOff>76200</xdr:rowOff>
    </xdr:from>
    <xdr:to>
      <xdr:col>2</xdr:col>
      <xdr:colOff>314325</xdr:colOff>
      <xdr:row>26</xdr:row>
      <xdr:rowOff>38100</xdr:rowOff>
    </xdr:to>
    <xdr:sp>
      <xdr:nvSpPr>
        <xdr:cNvPr id="109" name="AutoShape 109"/>
        <xdr:cNvSpPr>
          <a:spLocks noChangeAspect="1"/>
        </xdr:cNvSpPr>
      </xdr:nvSpPr>
      <xdr:spPr>
        <a:xfrm flipH="1">
          <a:off x="1381125" y="4448175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38</xdr:row>
      <xdr:rowOff>66675</xdr:rowOff>
    </xdr:from>
    <xdr:to>
      <xdr:col>0</xdr:col>
      <xdr:colOff>704850</xdr:colOff>
      <xdr:row>39</xdr:row>
      <xdr:rowOff>57150</xdr:rowOff>
    </xdr:to>
    <xdr:sp>
      <xdr:nvSpPr>
        <xdr:cNvPr id="110" name="Text Box 110"/>
        <xdr:cNvSpPr txBox="1">
          <a:spLocks noChangeAspect="1" noChangeArrowheads="1"/>
        </xdr:cNvSpPr>
      </xdr:nvSpPr>
      <xdr:spPr>
        <a:xfrm>
          <a:off x="381000" y="6705600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0</xdr:col>
      <xdr:colOff>533400</xdr:colOff>
      <xdr:row>38</xdr:row>
      <xdr:rowOff>152400</xdr:rowOff>
    </xdr:from>
    <xdr:to>
      <xdr:col>1</xdr:col>
      <xdr:colOff>342900</xdr:colOff>
      <xdr:row>41</xdr:row>
      <xdr:rowOff>19050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533400" y="6791325"/>
          <a:ext cx="571500" cy="419100"/>
          <a:chOff x="299" y="584"/>
          <a:chExt cx="60" cy="37"/>
        </a:xfrm>
        <a:solidFill>
          <a:srgbClr val="FFFFFF"/>
        </a:solidFill>
      </xdr:grpSpPr>
      <xdr:sp>
        <xdr:nvSpPr>
          <xdr:cNvPr id="112" name="Rectangle 112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116"/>
          <xdr:cNvSpPr txBox="1">
            <a:spLocks noChangeAspect="1" noChangeArrowheads="1"/>
          </xdr:cNvSpPr>
        </xdr:nvSpPr>
        <xdr:spPr>
          <a:xfrm>
            <a:off x="319" y="598"/>
            <a:ext cx="20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0</xdr:col>
      <xdr:colOff>38100</xdr:colOff>
      <xdr:row>43</xdr:row>
      <xdr:rowOff>152400</xdr:rowOff>
    </xdr:from>
    <xdr:to>
      <xdr:col>1</xdr:col>
      <xdr:colOff>504825</xdr:colOff>
      <xdr:row>45</xdr:row>
      <xdr:rowOff>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38100" y="7734300"/>
          <a:ext cx="1228725" cy="495300"/>
          <a:chOff x="737" y="353"/>
          <a:chExt cx="129" cy="1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48</xdr:row>
      <xdr:rowOff>76200</xdr:rowOff>
    </xdr:from>
    <xdr:to>
      <xdr:col>1</xdr:col>
      <xdr:colOff>571500</xdr:colOff>
      <xdr:row>59</xdr:row>
      <xdr:rowOff>76200</xdr:rowOff>
    </xdr:to>
    <xdr:grpSp>
      <xdr:nvGrpSpPr>
        <xdr:cNvPr id="128" name="Group 128"/>
        <xdr:cNvGrpSpPr>
          <a:grpSpLocks/>
        </xdr:cNvGrpSpPr>
      </xdr:nvGrpSpPr>
      <xdr:grpSpPr>
        <a:xfrm rot="16200000">
          <a:off x="1143000" y="9048750"/>
          <a:ext cx="190500" cy="2409825"/>
          <a:chOff x="253" y="328"/>
          <a:chExt cx="278" cy="18"/>
        </a:xfrm>
        <a:solidFill>
          <a:srgbClr val="FFFFFF"/>
        </a:solidFill>
      </xdr:grpSpPr>
      <xdr:sp>
        <xdr:nvSpPr>
          <xdr:cNvPr id="12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67</xdr:row>
      <xdr:rowOff>38100</xdr:rowOff>
    </xdr:from>
    <xdr:to>
      <xdr:col>0</xdr:col>
      <xdr:colOff>123825</xdr:colOff>
      <xdr:row>67</xdr:row>
      <xdr:rowOff>47625</xdr:rowOff>
    </xdr:to>
    <xdr:sp>
      <xdr:nvSpPr>
        <xdr:cNvPr id="131" name="Line 131"/>
        <xdr:cNvSpPr>
          <a:spLocks/>
        </xdr:cNvSpPr>
      </xdr:nvSpPr>
      <xdr:spPr>
        <a:xfrm flipV="1">
          <a:off x="114300" y="12715875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48</xdr:row>
      <xdr:rowOff>76200</xdr:rowOff>
    </xdr:from>
    <xdr:to>
      <xdr:col>1</xdr:col>
      <xdr:colOff>28575</xdr:colOff>
      <xdr:row>65</xdr:row>
      <xdr:rowOff>85725</xdr:rowOff>
    </xdr:to>
    <xdr:grpSp>
      <xdr:nvGrpSpPr>
        <xdr:cNvPr id="132" name="Group 132"/>
        <xdr:cNvGrpSpPr>
          <a:grpSpLocks/>
        </xdr:cNvGrpSpPr>
      </xdr:nvGrpSpPr>
      <xdr:grpSpPr>
        <a:xfrm rot="4800000">
          <a:off x="571500" y="9048750"/>
          <a:ext cx="219075" cy="3390900"/>
          <a:chOff x="253" y="328"/>
          <a:chExt cx="278" cy="18"/>
        </a:xfrm>
        <a:solidFill>
          <a:srgbClr val="FFFFFF"/>
        </a:solidFill>
      </xdr:grpSpPr>
      <xdr:sp>
        <xdr:nvSpPr>
          <xdr:cNvPr id="133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</xdr:colOff>
      <xdr:row>3</xdr:row>
      <xdr:rowOff>0</xdr:rowOff>
    </xdr:from>
    <xdr:to>
      <xdr:col>17</xdr:col>
      <xdr:colOff>257175</xdr:colOff>
      <xdr:row>3</xdr:row>
      <xdr:rowOff>190500</xdr:rowOff>
    </xdr:to>
    <xdr:sp>
      <xdr:nvSpPr>
        <xdr:cNvPr id="135" name="Rectangle 135"/>
        <xdr:cNvSpPr>
          <a:spLocks/>
        </xdr:cNvSpPr>
      </xdr:nvSpPr>
      <xdr:spPr>
        <a:xfrm>
          <a:off x="18888075" y="7048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</xdr:row>
      <xdr:rowOff>133350</xdr:rowOff>
    </xdr:from>
    <xdr:to>
      <xdr:col>20</xdr:col>
      <xdr:colOff>361950</xdr:colOff>
      <xdr:row>3</xdr:row>
      <xdr:rowOff>219075</xdr:rowOff>
    </xdr:to>
    <xdr:sp>
      <xdr:nvSpPr>
        <xdr:cNvPr id="136" name="Rectangle 136"/>
        <xdr:cNvSpPr>
          <a:spLocks/>
        </xdr:cNvSpPr>
      </xdr:nvSpPr>
      <xdr:spPr>
        <a:xfrm>
          <a:off x="22450425" y="6762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0</xdr:row>
      <xdr:rowOff>38100</xdr:rowOff>
    </xdr:from>
    <xdr:to>
      <xdr:col>23</xdr:col>
      <xdr:colOff>466725</xdr:colOff>
      <xdr:row>71</xdr:row>
      <xdr:rowOff>9525</xdr:rowOff>
    </xdr:to>
    <xdr:sp>
      <xdr:nvSpPr>
        <xdr:cNvPr id="137" name="Line 137"/>
        <xdr:cNvSpPr>
          <a:spLocks/>
        </xdr:cNvSpPr>
      </xdr:nvSpPr>
      <xdr:spPr>
        <a:xfrm flipV="1">
          <a:off x="26374725" y="38100"/>
          <a:ext cx="0" cy="1329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68</xdr:row>
      <xdr:rowOff>76200</xdr:rowOff>
    </xdr:from>
    <xdr:to>
      <xdr:col>2</xdr:col>
      <xdr:colOff>495300</xdr:colOff>
      <xdr:row>68</xdr:row>
      <xdr:rowOff>76200</xdr:rowOff>
    </xdr:to>
    <xdr:sp>
      <xdr:nvSpPr>
        <xdr:cNvPr id="138" name="Line 138"/>
        <xdr:cNvSpPr>
          <a:spLocks/>
        </xdr:cNvSpPr>
      </xdr:nvSpPr>
      <xdr:spPr>
        <a:xfrm>
          <a:off x="2019300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571500</xdr:colOff>
      <xdr:row>70</xdr:row>
      <xdr:rowOff>133350</xdr:rowOff>
    </xdr:to>
    <xdr:sp>
      <xdr:nvSpPr>
        <xdr:cNvPr id="139" name="Line 139"/>
        <xdr:cNvSpPr>
          <a:spLocks/>
        </xdr:cNvSpPr>
      </xdr:nvSpPr>
      <xdr:spPr>
        <a:xfrm flipV="1">
          <a:off x="2095500" y="0"/>
          <a:ext cx="0" cy="1329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</xdr:row>
      <xdr:rowOff>114300</xdr:rowOff>
    </xdr:from>
    <xdr:to>
      <xdr:col>23</xdr:col>
      <xdr:colOff>381000</xdr:colOff>
      <xdr:row>3</xdr:row>
      <xdr:rowOff>209550</xdr:rowOff>
    </xdr:to>
    <xdr:sp>
      <xdr:nvSpPr>
        <xdr:cNvPr id="140" name="Rectangle 140"/>
        <xdr:cNvSpPr>
          <a:spLocks/>
        </xdr:cNvSpPr>
      </xdr:nvSpPr>
      <xdr:spPr>
        <a:xfrm>
          <a:off x="24745950" y="657225"/>
          <a:ext cx="1543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361950</xdr:colOff>
      <xdr:row>10</xdr:row>
      <xdr:rowOff>95250</xdr:rowOff>
    </xdr:from>
    <xdr:to>
      <xdr:col>21</xdr:col>
      <xdr:colOff>342900</xdr:colOff>
      <xdr:row>16</xdr:row>
      <xdr:rowOff>57150</xdr:rowOff>
    </xdr:to>
    <xdr:grpSp>
      <xdr:nvGrpSpPr>
        <xdr:cNvPr id="141" name="Group 142"/>
        <xdr:cNvGrpSpPr>
          <a:grpSpLocks noChangeAspect="1"/>
        </xdr:cNvGrpSpPr>
      </xdr:nvGrpSpPr>
      <xdr:grpSpPr>
        <a:xfrm>
          <a:off x="22726650" y="2000250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42" name="Line 14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5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10</xdr:row>
      <xdr:rowOff>76200</xdr:rowOff>
    </xdr:from>
    <xdr:to>
      <xdr:col>14</xdr:col>
      <xdr:colOff>914400</xdr:colOff>
      <xdr:row>18</xdr:row>
      <xdr:rowOff>66675</xdr:rowOff>
    </xdr:to>
    <xdr:grpSp>
      <xdr:nvGrpSpPr>
        <xdr:cNvPr id="151" name="Group 152"/>
        <xdr:cNvGrpSpPr>
          <a:grpSpLocks noChangeAspect="1"/>
        </xdr:cNvGrpSpPr>
      </xdr:nvGrpSpPr>
      <xdr:grpSpPr>
        <a:xfrm>
          <a:off x="14554200" y="1981200"/>
          <a:ext cx="1638300" cy="1381125"/>
          <a:chOff x="256" y="255"/>
          <a:chExt cx="128" cy="102"/>
        </a:xfrm>
        <a:solidFill>
          <a:srgbClr val="FFFFFF"/>
        </a:solidFill>
      </xdr:grpSpPr>
      <xdr:sp>
        <xdr:nvSpPr>
          <xdr:cNvPr id="152" name="Rectangle 15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552450</xdr:colOff>
      <xdr:row>11</xdr:row>
      <xdr:rowOff>76200</xdr:rowOff>
    </xdr:from>
    <xdr:to>
      <xdr:col>20</xdr:col>
      <xdr:colOff>361950</xdr:colOff>
      <xdr:row>12</xdr:row>
      <xdr:rowOff>47625</xdr:rowOff>
    </xdr:to>
    <xdr:sp>
      <xdr:nvSpPr>
        <xdr:cNvPr id="154" name="Line 156"/>
        <xdr:cNvSpPr>
          <a:spLocks/>
        </xdr:cNvSpPr>
      </xdr:nvSpPr>
      <xdr:spPr>
        <a:xfrm flipH="1" flipV="1">
          <a:off x="20554950" y="2143125"/>
          <a:ext cx="2171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657225</xdr:colOff>
      <xdr:row>8</xdr:row>
      <xdr:rowOff>47625</xdr:rowOff>
    </xdr:from>
    <xdr:to>
      <xdr:col>18</xdr:col>
      <xdr:colOff>704850</xdr:colOff>
      <xdr:row>13</xdr:row>
      <xdr:rowOff>47625</xdr:rowOff>
    </xdr:to>
    <xdr:sp>
      <xdr:nvSpPr>
        <xdr:cNvPr id="155" name="Rectangle 157"/>
        <xdr:cNvSpPr>
          <a:spLocks/>
        </xdr:cNvSpPr>
      </xdr:nvSpPr>
      <xdr:spPr>
        <a:xfrm>
          <a:off x="19478625" y="1628775"/>
          <a:ext cx="12287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8 week forecast</a:t>
          </a:r>
        </a:p>
      </xdr:txBody>
    </xdr:sp>
    <xdr:clientData/>
  </xdr:twoCellAnchor>
  <xdr:twoCellAnchor>
    <xdr:from>
      <xdr:col>17</xdr:col>
      <xdr:colOff>200025</xdr:colOff>
      <xdr:row>11</xdr:row>
      <xdr:rowOff>142875</xdr:rowOff>
    </xdr:from>
    <xdr:to>
      <xdr:col>17</xdr:col>
      <xdr:colOff>323850</xdr:colOff>
      <xdr:row>12</xdr:row>
      <xdr:rowOff>85725</xdr:rowOff>
    </xdr:to>
    <xdr:sp>
      <xdr:nvSpPr>
        <xdr:cNvPr id="156" name="Line 159"/>
        <xdr:cNvSpPr>
          <a:spLocks/>
        </xdr:cNvSpPr>
      </xdr:nvSpPr>
      <xdr:spPr>
        <a:xfrm>
          <a:off x="19021425" y="22098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885825</xdr:colOff>
      <xdr:row>12</xdr:row>
      <xdr:rowOff>85725</xdr:rowOff>
    </xdr:from>
    <xdr:to>
      <xdr:col>17</xdr:col>
      <xdr:colOff>314325</xdr:colOff>
      <xdr:row>12</xdr:row>
      <xdr:rowOff>95250</xdr:rowOff>
    </xdr:to>
    <xdr:sp>
      <xdr:nvSpPr>
        <xdr:cNvPr id="157" name="Line 161"/>
        <xdr:cNvSpPr>
          <a:spLocks/>
        </xdr:cNvSpPr>
      </xdr:nvSpPr>
      <xdr:spPr>
        <a:xfrm flipH="1">
          <a:off x="16163925" y="2314575"/>
          <a:ext cx="2971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11</xdr:row>
      <xdr:rowOff>133350</xdr:rowOff>
    </xdr:from>
    <xdr:to>
      <xdr:col>17</xdr:col>
      <xdr:colOff>657225</xdr:colOff>
      <xdr:row>11</xdr:row>
      <xdr:rowOff>133350</xdr:rowOff>
    </xdr:to>
    <xdr:sp>
      <xdr:nvSpPr>
        <xdr:cNvPr id="158" name="Line 162"/>
        <xdr:cNvSpPr>
          <a:spLocks/>
        </xdr:cNvSpPr>
      </xdr:nvSpPr>
      <xdr:spPr>
        <a:xfrm>
          <a:off x="19030950" y="2200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14</xdr:row>
      <xdr:rowOff>95250</xdr:rowOff>
    </xdr:from>
    <xdr:to>
      <xdr:col>20</xdr:col>
      <xdr:colOff>381000</xdr:colOff>
      <xdr:row>15</xdr:row>
      <xdr:rowOff>47625</xdr:rowOff>
    </xdr:to>
    <xdr:sp>
      <xdr:nvSpPr>
        <xdr:cNvPr id="159" name="Line 163"/>
        <xdr:cNvSpPr>
          <a:spLocks/>
        </xdr:cNvSpPr>
      </xdr:nvSpPr>
      <xdr:spPr>
        <a:xfrm flipH="1">
          <a:off x="20488275" y="2647950"/>
          <a:ext cx="2257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619125</xdr:colOff>
      <xdr:row>14</xdr:row>
      <xdr:rowOff>9525</xdr:rowOff>
    </xdr:from>
    <xdr:to>
      <xdr:col>18</xdr:col>
      <xdr:colOff>495300</xdr:colOff>
      <xdr:row>17</xdr:row>
      <xdr:rowOff>171450</xdr:rowOff>
    </xdr:to>
    <xdr:sp>
      <xdr:nvSpPr>
        <xdr:cNvPr id="160" name="Rectangle 164"/>
        <xdr:cNvSpPr>
          <a:spLocks/>
        </xdr:cNvSpPr>
      </xdr:nvSpPr>
      <xdr:spPr>
        <a:xfrm>
          <a:off x="19440525" y="2562225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Daily</a:t>
          </a:r>
          <a:r>
            <a:rPr lang="en-US" cap="none" sz="1600" b="0" i="0" u="none" baseline="0">
              <a:solidFill>
                <a:srgbClr val="000000"/>
              </a:solidFill>
            </a:rPr>
            <a:t> orders</a:t>
          </a:r>
        </a:p>
      </xdr:txBody>
    </xdr:sp>
    <xdr:clientData/>
  </xdr:twoCellAnchor>
  <xdr:twoCellAnchor>
    <xdr:from>
      <xdr:col>17</xdr:col>
      <xdr:colOff>161925</xdr:colOff>
      <xdr:row>15</xdr:row>
      <xdr:rowOff>76200</xdr:rowOff>
    </xdr:from>
    <xdr:to>
      <xdr:col>17</xdr:col>
      <xdr:colOff>285750</xdr:colOff>
      <xdr:row>16</xdr:row>
      <xdr:rowOff>19050</xdr:rowOff>
    </xdr:to>
    <xdr:sp>
      <xdr:nvSpPr>
        <xdr:cNvPr id="161" name="Line 165"/>
        <xdr:cNvSpPr>
          <a:spLocks/>
        </xdr:cNvSpPr>
      </xdr:nvSpPr>
      <xdr:spPr>
        <a:xfrm>
          <a:off x="18983325" y="27908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15</xdr:row>
      <xdr:rowOff>123825</xdr:rowOff>
    </xdr:from>
    <xdr:to>
      <xdr:col>17</xdr:col>
      <xdr:colOff>276225</xdr:colOff>
      <xdr:row>16</xdr:row>
      <xdr:rowOff>19050</xdr:rowOff>
    </xdr:to>
    <xdr:sp>
      <xdr:nvSpPr>
        <xdr:cNvPr id="162" name="Line 166"/>
        <xdr:cNvSpPr>
          <a:spLocks/>
        </xdr:cNvSpPr>
      </xdr:nvSpPr>
      <xdr:spPr>
        <a:xfrm flipH="1" flipV="1">
          <a:off x="16230600" y="2838450"/>
          <a:ext cx="2867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15</xdr:row>
      <xdr:rowOff>66675</xdr:rowOff>
    </xdr:from>
    <xdr:to>
      <xdr:col>17</xdr:col>
      <xdr:colOff>619125</xdr:colOff>
      <xdr:row>15</xdr:row>
      <xdr:rowOff>66675</xdr:rowOff>
    </xdr:to>
    <xdr:sp>
      <xdr:nvSpPr>
        <xdr:cNvPr id="163" name="Line 167"/>
        <xdr:cNvSpPr>
          <a:spLocks/>
        </xdr:cNvSpPr>
      </xdr:nvSpPr>
      <xdr:spPr>
        <a:xfrm>
          <a:off x="18992850" y="2781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714375</xdr:colOff>
      <xdr:row>10</xdr:row>
      <xdr:rowOff>28575</xdr:rowOff>
    </xdr:from>
    <xdr:ext cx="1009650" cy="628650"/>
    <xdr:sp>
      <xdr:nvSpPr>
        <xdr:cNvPr id="164" name="Text Box 168"/>
        <xdr:cNvSpPr txBox="1">
          <a:spLocks noChangeArrowheads="1"/>
        </xdr:cNvSpPr>
      </xdr:nvSpPr>
      <xdr:spPr>
        <a:xfrm>
          <a:off x="14811375" y="1933575"/>
          <a:ext cx="1009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Production</a:t>
          </a: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Control</a:t>
          </a:r>
        </a:p>
      </xdr:txBody>
    </xdr:sp>
    <xdr:clientData/>
  </xdr:oneCellAnchor>
  <xdr:twoCellAnchor>
    <xdr:from>
      <xdr:col>5</xdr:col>
      <xdr:colOff>952500</xdr:colOff>
      <xdr:row>11</xdr:row>
      <xdr:rowOff>95250</xdr:rowOff>
    </xdr:from>
    <xdr:to>
      <xdr:col>6</xdr:col>
      <xdr:colOff>933450</xdr:colOff>
      <xdr:row>17</xdr:row>
      <xdr:rowOff>57150</xdr:rowOff>
    </xdr:to>
    <xdr:grpSp>
      <xdr:nvGrpSpPr>
        <xdr:cNvPr id="165" name="Group 172"/>
        <xdr:cNvGrpSpPr>
          <a:grpSpLocks noChangeAspect="1"/>
        </xdr:cNvGrpSpPr>
      </xdr:nvGrpSpPr>
      <xdr:grpSpPr>
        <a:xfrm>
          <a:off x="5600700" y="2162175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66" name="Line 17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7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7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17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8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8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1000125</xdr:colOff>
      <xdr:row>12</xdr:row>
      <xdr:rowOff>142875</xdr:rowOff>
    </xdr:from>
    <xdr:to>
      <xdr:col>13</xdr:col>
      <xdr:colOff>447675</xdr:colOff>
      <xdr:row>13</xdr:row>
      <xdr:rowOff>66675</xdr:rowOff>
    </xdr:to>
    <xdr:sp>
      <xdr:nvSpPr>
        <xdr:cNvPr id="175" name="Line 156"/>
        <xdr:cNvSpPr>
          <a:spLocks/>
        </xdr:cNvSpPr>
      </xdr:nvSpPr>
      <xdr:spPr>
        <a:xfrm flipH="1">
          <a:off x="11553825" y="23717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1095375</xdr:colOff>
      <xdr:row>12</xdr:row>
      <xdr:rowOff>47625</xdr:rowOff>
    </xdr:from>
    <xdr:to>
      <xdr:col>10</xdr:col>
      <xdr:colOff>971550</xdr:colOff>
      <xdr:row>15</xdr:row>
      <xdr:rowOff>38100</xdr:rowOff>
    </xdr:to>
    <xdr:sp>
      <xdr:nvSpPr>
        <xdr:cNvPr id="176" name="Rectangle 157"/>
        <xdr:cNvSpPr>
          <a:spLocks/>
        </xdr:cNvSpPr>
      </xdr:nvSpPr>
      <xdr:spPr>
        <a:xfrm>
          <a:off x="10467975" y="2276475"/>
          <a:ext cx="10572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 week forecast</a:t>
          </a:r>
        </a:p>
      </xdr:txBody>
    </xdr:sp>
    <xdr:clientData/>
  </xdr:twoCellAnchor>
  <xdr:twoCellAnchor>
    <xdr:from>
      <xdr:col>9</xdr:col>
      <xdr:colOff>647700</xdr:colOff>
      <xdr:row>13</xdr:row>
      <xdr:rowOff>123825</xdr:rowOff>
    </xdr:from>
    <xdr:to>
      <xdr:col>9</xdr:col>
      <xdr:colOff>771525</xdr:colOff>
      <xdr:row>14</xdr:row>
      <xdr:rowOff>66675</xdr:rowOff>
    </xdr:to>
    <xdr:sp>
      <xdr:nvSpPr>
        <xdr:cNvPr id="177" name="Line 159"/>
        <xdr:cNvSpPr>
          <a:spLocks/>
        </xdr:cNvSpPr>
      </xdr:nvSpPr>
      <xdr:spPr>
        <a:xfrm>
          <a:off x="10020300" y="25146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14</xdr:row>
      <xdr:rowOff>28575</xdr:rowOff>
    </xdr:from>
    <xdr:to>
      <xdr:col>9</xdr:col>
      <xdr:colOff>771525</xdr:colOff>
      <xdr:row>14</xdr:row>
      <xdr:rowOff>76200</xdr:rowOff>
    </xdr:to>
    <xdr:sp>
      <xdr:nvSpPr>
        <xdr:cNvPr id="178" name="Line 161"/>
        <xdr:cNvSpPr>
          <a:spLocks/>
        </xdr:cNvSpPr>
      </xdr:nvSpPr>
      <xdr:spPr>
        <a:xfrm flipH="1" flipV="1">
          <a:off x="6781800" y="2581275"/>
          <a:ext cx="3362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13</xdr:row>
      <xdr:rowOff>123825</xdr:rowOff>
    </xdr:from>
    <xdr:to>
      <xdr:col>9</xdr:col>
      <xdr:colOff>1114425</xdr:colOff>
      <xdr:row>13</xdr:row>
      <xdr:rowOff>123825</xdr:rowOff>
    </xdr:to>
    <xdr:sp>
      <xdr:nvSpPr>
        <xdr:cNvPr id="179" name="Line 162"/>
        <xdr:cNvSpPr>
          <a:spLocks/>
        </xdr:cNvSpPr>
      </xdr:nvSpPr>
      <xdr:spPr>
        <a:xfrm>
          <a:off x="10039350" y="251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933450</xdr:colOff>
      <xdr:row>15</xdr:row>
      <xdr:rowOff>142875</xdr:rowOff>
    </xdr:from>
    <xdr:to>
      <xdr:col>13</xdr:col>
      <xdr:colOff>438150</xdr:colOff>
      <xdr:row>17</xdr:row>
      <xdr:rowOff>28575</xdr:rowOff>
    </xdr:to>
    <xdr:sp>
      <xdr:nvSpPr>
        <xdr:cNvPr id="180" name="Line 163"/>
        <xdr:cNvSpPr>
          <a:spLocks/>
        </xdr:cNvSpPr>
      </xdr:nvSpPr>
      <xdr:spPr>
        <a:xfrm flipH="1">
          <a:off x="11487150" y="2857500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1076325</xdr:colOff>
      <xdr:row>15</xdr:row>
      <xdr:rowOff>161925</xdr:rowOff>
    </xdr:from>
    <xdr:to>
      <xdr:col>10</xdr:col>
      <xdr:colOff>952500</xdr:colOff>
      <xdr:row>18</xdr:row>
      <xdr:rowOff>152400</xdr:rowOff>
    </xdr:to>
    <xdr:sp>
      <xdr:nvSpPr>
        <xdr:cNvPr id="181" name="Rectangle 164"/>
        <xdr:cNvSpPr>
          <a:spLocks/>
        </xdr:cNvSpPr>
      </xdr:nvSpPr>
      <xdr:spPr>
        <a:xfrm>
          <a:off x="10448925" y="2876550"/>
          <a:ext cx="10572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Weekly</a:t>
          </a: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orders</a:t>
          </a:r>
        </a:p>
      </xdr:txBody>
    </xdr:sp>
    <xdr:clientData/>
  </xdr:twoCellAnchor>
  <xdr:twoCellAnchor>
    <xdr:from>
      <xdr:col>9</xdr:col>
      <xdr:colOff>619125</xdr:colOff>
      <xdr:row>17</xdr:row>
      <xdr:rowOff>47625</xdr:rowOff>
    </xdr:from>
    <xdr:to>
      <xdr:col>9</xdr:col>
      <xdr:colOff>742950</xdr:colOff>
      <xdr:row>17</xdr:row>
      <xdr:rowOff>152400</xdr:rowOff>
    </xdr:to>
    <xdr:sp>
      <xdr:nvSpPr>
        <xdr:cNvPr id="182" name="Line 165"/>
        <xdr:cNvSpPr>
          <a:spLocks/>
        </xdr:cNvSpPr>
      </xdr:nvSpPr>
      <xdr:spPr>
        <a:xfrm>
          <a:off x="9991725" y="30861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933450</xdr:colOff>
      <xdr:row>16</xdr:row>
      <xdr:rowOff>95250</xdr:rowOff>
    </xdr:from>
    <xdr:to>
      <xdr:col>9</xdr:col>
      <xdr:colOff>723900</xdr:colOff>
      <xdr:row>17</xdr:row>
      <xdr:rowOff>161925</xdr:rowOff>
    </xdr:to>
    <xdr:sp>
      <xdr:nvSpPr>
        <xdr:cNvPr id="183" name="Line 166"/>
        <xdr:cNvSpPr>
          <a:spLocks/>
        </xdr:cNvSpPr>
      </xdr:nvSpPr>
      <xdr:spPr>
        <a:xfrm flipH="1" flipV="1">
          <a:off x="6762750" y="2971800"/>
          <a:ext cx="3333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17</xdr:row>
      <xdr:rowOff>47625</xdr:rowOff>
    </xdr:from>
    <xdr:to>
      <xdr:col>9</xdr:col>
      <xdr:colOff>1066800</xdr:colOff>
      <xdr:row>17</xdr:row>
      <xdr:rowOff>47625</xdr:rowOff>
    </xdr:to>
    <xdr:sp>
      <xdr:nvSpPr>
        <xdr:cNvPr id="184" name="Line 167"/>
        <xdr:cNvSpPr>
          <a:spLocks/>
        </xdr:cNvSpPr>
      </xdr:nvSpPr>
      <xdr:spPr>
        <a:xfrm>
          <a:off x="9991725" y="3086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16</xdr:row>
      <xdr:rowOff>76200</xdr:rowOff>
    </xdr:from>
    <xdr:to>
      <xdr:col>7</xdr:col>
      <xdr:colOff>504825</xdr:colOff>
      <xdr:row>39</xdr:row>
      <xdr:rowOff>76200</xdr:rowOff>
    </xdr:to>
    <xdr:grpSp>
      <xdr:nvGrpSpPr>
        <xdr:cNvPr id="185" name="Group 132"/>
        <xdr:cNvGrpSpPr>
          <a:grpSpLocks/>
        </xdr:cNvGrpSpPr>
      </xdr:nvGrpSpPr>
      <xdr:grpSpPr>
        <a:xfrm rot="3357982">
          <a:off x="7324725" y="2952750"/>
          <a:ext cx="190500" cy="3924300"/>
          <a:chOff x="253" y="328"/>
          <a:chExt cx="278" cy="18"/>
        </a:xfrm>
        <a:solidFill>
          <a:srgbClr val="FFFFFF"/>
        </a:solidFill>
      </xdr:grpSpPr>
      <xdr:sp>
        <xdr:nvSpPr>
          <xdr:cNvPr id="186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857250</xdr:colOff>
      <xdr:row>17</xdr:row>
      <xdr:rowOff>123825</xdr:rowOff>
    </xdr:from>
    <xdr:to>
      <xdr:col>19</xdr:col>
      <xdr:colOff>1095375</xdr:colOff>
      <xdr:row>35</xdr:row>
      <xdr:rowOff>123825</xdr:rowOff>
    </xdr:to>
    <xdr:grpSp>
      <xdr:nvGrpSpPr>
        <xdr:cNvPr id="188" name="Group 128"/>
        <xdr:cNvGrpSpPr>
          <a:grpSpLocks/>
        </xdr:cNvGrpSpPr>
      </xdr:nvGrpSpPr>
      <xdr:grpSpPr>
        <a:xfrm rot="17947355">
          <a:off x="22040850" y="3162300"/>
          <a:ext cx="238125" cy="3114675"/>
          <a:chOff x="253" y="328"/>
          <a:chExt cx="278" cy="18"/>
        </a:xfrm>
        <a:solidFill>
          <a:srgbClr val="FFFFFF"/>
        </a:solidFill>
      </xdr:grpSpPr>
      <xdr:sp>
        <xdr:nvSpPr>
          <xdr:cNvPr id="18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1123950</xdr:colOff>
      <xdr:row>25</xdr:row>
      <xdr:rowOff>47625</xdr:rowOff>
    </xdr:from>
    <xdr:to>
      <xdr:col>7</xdr:col>
      <xdr:colOff>1104900</xdr:colOff>
      <xdr:row>29</xdr:row>
      <xdr:rowOff>114300</xdr:rowOff>
    </xdr:to>
    <xdr:grpSp>
      <xdr:nvGrpSpPr>
        <xdr:cNvPr id="191" name="Group 35"/>
        <xdr:cNvGrpSpPr>
          <a:grpSpLocks noChangeAspect="1"/>
        </xdr:cNvGrpSpPr>
      </xdr:nvGrpSpPr>
      <xdr:grpSpPr>
        <a:xfrm>
          <a:off x="6953250" y="458152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192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285750</xdr:colOff>
      <xdr:row>31</xdr:row>
      <xdr:rowOff>0</xdr:rowOff>
    </xdr:from>
    <xdr:to>
      <xdr:col>9</xdr:col>
      <xdr:colOff>990600</xdr:colOff>
      <xdr:row>41</xdr:row>
      <xdr:rowOff>85725</xdr:rowOff>
    </xdr:to>
    <xdr:grpSp>
      <xdr:nvGrpSpPr>
        <xdr:cNvPr id="196" name="Group 1234"/>
        <xdr:cNvGrpSpPr>
          <a:grpSpLocks/>
        </xdr:cNvGrpSpPr>
      </xdr:nvGrpSpPr>
      <xdr:grpSpPr>
        <a:xfrm>
          <a:off x="9658350" y="5505450"/>
          <a:ext cx="704850" cy="1771650"/>
          <a:chOff x="717" y="634"/>
          <a:chExt cx="36" cy="102"/>
        </a:xfrm>
        <a:solidFill>
          <a:srgbClr val="FFFFFF"/>
        </a:solidFill>
      </xdr:grpSpPr>
      <xdr:sp>
        <xdr:nvSpPr>
          <xdr:cNvPr id="197" name="Line 78"/>
          <xdr:cNvSpPr>
            <a:spLocks noChangeAspect="1"/>
          </xdr:cNvSpPr>
        </xdr:nvSpPr>
        <xdr:spPr>
          <a:xfrm>
            <a:off x="717" y="634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79"/>
          <xdr:cNvSpPr>
            <a:spLocks noChangeAspect="1"/>
          </xdr:cNvSpPr>
        </xdr:nvSpPr>
        <xdr:spPr>
          <a:xfrm>
            <a:off x="717" y="736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0"/>
          <xdr:cNvSpPr>
            <a:spLocks noChangeAspect="1"/>
          </xdr:cNvSpPr>
        </xdr:nvSpPr>
        <xdr:spPr>
          <a:xfrm>
            <a:off x="753" y="634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1"/>
          <xdr:cNvSpPr>
            <a:spLocks noChangeAspect="1"/>
          </xdr:cNvSpPr>
        </xdr:nvSpPr>
        <xdr:spPr>
          <a:xfrm>
            <a:off x="717" y="668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82"/>
          <xdr:cNvSpPr>
            <a:spLocks noChangeAspect="1"/>
          </xdr:cNvSpPr>
        </xdr:nvSpPr>
        <xdr:spPr>
          <a:xfrm>
            <a:off x="717" y="702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1000125</xdr:colOff>
      <xdr:row>34</xdr:row>
      <xdr:rowOff>95250</xdr:rowOff>
    </xdr:from>
    <xdr:to>
      <xdr:col>11</xdr:col>
      <xdr:colOff>428625</xdr:colOff>
      <xdr:row>39</xdr:row>
      <xdr:rowOff>123825</xdr:rowOff>
    </xdr:to>
    <xdr:sp>
      <xdr:nvSpPr>
        <xdr:cNvPr id="202" name="AutoShape 1235"/>
        <xdr:cNvSpPr>
          <a:spLocks noChangeAspect="1"/>
        </xdr:cNvSpPr>
      </xdr:nvSpPr>
      <xdr:spPr>
        <a:xfrm>
          <a:off x="11553825" y="6086475"/>
          <a:ext cx="609600" cy="838200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30</xdr:row>
      <xdr:rowOff>123825</xdr:rowOff>
    </xdr:from>
    <xdr:to>
      <xdr:col>17</xdr:col>
      <xdr:colOff>28575</xdr:colOff>
      <xdr:row>41</xdr:row>
      <xdr:rowOff>47625</xdr:rowOff>
    </xdr:to>
    <xdr:grpSp>
      <xdr:nvGrpSpPr>
        <xdr:cNvPr id="203" name="Group 1236"/>
        <xdr:cNvGrpSpPr>
          <a:grpSpLocks/>
        </xdr:cNvGrpSpPr>
      </xdr:nvGrpSpPr>
      <xdr:grpSpPr>
        <a:xfrm>
          <a:off x="18145125" y="5467350"/>
          <a:ext cx="704850" cy="1771650"/>
          <a:chOff x="717" y="634"/>
          <a:chExt cx="36" cy="102"/>
        </a:xfrm>
        <a:solidFill>
          <a:srgbClr val="FFFFFF"/>
        </a:solidFill>
      </xdr:grpSpPr>
      <xdr:sp>
        <xdr:nvSpPr>
          <xdr:cNvPr id="204" name="Line 78"/>
          <xdr:cNvSpPr>
            <a:spLocks noChangeAspect="1"/>
          </xdr:cNvSpPr>
        </xdr:nvSpPr>
        <xdr:spPr>
          <a:xfrm>
            <a:off x="717" y="634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79"/>
          <xdr:cNvSpPr>
            <a:spLocks noChangeAspect="1"/>
          </xdr:cNvSpPr>
        </xdr:nvSpPr>
        <xdr:spPr>
          <a:xfrm>
            <a:off x="717" y="736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80"/>
          <xdr:cNvSpPr>
            <a:spLocks noChangeAspect="1"/>
          </xdr:cNvSpPr>
        </xdr:nvSpPr>
        <xdr:spPr>
          <a:xfrm>
            <a:off x="753" y="634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1"/>
          <xdr:cNvSpPr>
            <a:spLocks noChangeAspect="1"/>
          </xdr:cNvSpPr>
        </xdr:nvSpPr>
        <xdr:spPr>
          <a:xfrm>
            <a:off x="717" y="668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2"/>
          <xdr:cNvSpPr>
            <a:spLocks noChangeAspect="1"/>
          </xdr:cNvSpPr>
        </xdr:nvSpPr>
        <xdr:spPr>
          <a:xfrm>
            <a:off x="717" y="702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666750</xdr:colOff>
      <xdr:row>34</xdr:row>
      <xdr:rowOff>28575</xdr:rowOff>
    </xdr:from>
    <xdr:to>
      <xdr:col>18</xdr:col>
      <xdr:colOff>95250</xdr:colOff>
      <xdr:row>39</xdr:row>
      <xdr:rowOff>57150</xdr:rowOff>
    </xdr:to>
    <xdr:sp>
      <xdr:nvSpPr>
        <xdr:cNvPr id="209" name="AutoShape 1242"/>
        <xdr:cNvSpPr>
          <a:spLocks noChangeAspect="1"/>
        </xdr:cNvSpPr>
      </xdr:nvSpPr>
      <xdr:spPr>
        <a:xfrm>
          <a:off x="19488150" y="6019800"/>
          <a:ext cx="609600" cy="838200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381000</xdr:colOff>
      <xdr:row>25</xdr:row>
      <xdr:rowOff>28575</xdr:rowOff>
    </xdr:from>
    <xdr:to>
      <xdr:col>20</xdr:col>
      <xdr:colOff>361950</xdr:colOff>
      <xdr:row>29</xdr:row>
      <xdr:rowOff>95250</xdr:rowOff>
    </xdr:to>
    <xdr:grpSp>
      <xdr:nvGrpSpPr>
        <xdr:cNvPr id="210" name="Group 35"/>
        <xdr:cNvGrpSpPr>
          <a:grpSpLocks noChangeAspect="1"/>
        </xdr:cNvGrpSpPr>
      </xdr:nvGrpSpPr>
      <xdr:grpSpPr>
        <a:xfrm>
          <a:off x="21564600" y="456247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211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48</xdr:row>
      <xdr:rowOff>0</xdr:rowOff>
    </xdr:from>
    <xdr:to>
      <xdr:col>12</xdr:col>
      <xdr:colOff>47625</xdr:colOff>
      <xdr:row>55</xdr:row>
      <xdr:rowOff>114300</xdr:rowOff>
    </xdr:to>
    <xdr:sp>
      <xdr:nvSpPr>
        <xdr:cNvPr id="215" name="Line 1248"/>
        <xdr:cNvSpPr>
          <a:spLocks/>
        </xdr:cNvSpPr>
      </xdr:nvSpPr>
      <xdr:spPr>
        <a:xfrm>
          <a:off x="12963525" y="8972550"/>
          <a:ext cx="0" cy="16954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48</xdr:row>
      <xdr:rowOff>28575</xdr:rowOff>
    </xdr:from>
    <xdr:to>
      <xdr:col>12</xdr:col>
      <xdr:colOff>76200</xdr:colOff>
      <xdr:row>48</xdr:row>
      <xdr:rowOff>28575</xdr:rowOff>
    </xdr:to>
    <xdr:sp>
      <xdr:nvSpPr>
        <xdr:cNvPr id="216" name="Line 1249"/>
        <xdr:cNvSpPr>
          <a:spLocks/>
        </xdr:cNvSpPr>
      </xdr:nvSpPr>
      <xdr:spPr>
        <a:xfrm flipH="1">
          <a:off x="9029700" y="9001125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55</xdr:row>
      <xdr:rowOff>76200</xdr:rowOff>
    </xdr:from>
    <xdr:to>
      <xdr:col>15</xdr:col>
      <xdr:colOff>447675</xdr:colOff>
      <xdr:row>55</xdr:row>
      <xdr:rowOff>76200</xdr:rowOff>
    </xdr:to>
    <xdr:sp>
      <xdr:nvSpPr>
        <xdr:cNvPr id="217" name="Line 1250"/>
        <xdr:cNvSpPr>
          <a:spLocks/>
        </xdr:cNvSpPr>
      </xdr:nvSpPr>
      <xdr:spPr>
        <a:xfrm flipH="1">
          <a:off x="12944475" y="10629900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47</xdr:row>
      <xdr:rowOff>190500</xdr:rowOff>
    </xdr:from>
    <xdr:to>
      <xdr:col>15</xdr:col>
      <xdr:colOff>428625</xdr:colOff>
      <xdr:row>55</xdr:row>
      <xdr:rowOff>76200</xdr:rowOff>
    </xdr:to>
    <xdr:sp>
      <xdr:nvSpPr>
        <xdr:cNvPr id="218" name="Line 1251"/>
        <xdr:cNvSpPr>
          <a:spLocks/>
        </xdr:cNvSpPr>
      </xdr:nvSpPr>
      <xdr:spPr>
        <a:xfrm>
          <a:off x="16887825" y="8743950"/>
          <a:ext cx="0" cy="18859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409575</xdr:colOff>
      <xdr:row>47</xdr:row>
      <xdr:rowOff>219075</xdr:rowOff>
    </xdr:from>
    <xdr:to>
      <xdr:col>18</xdr:col>
      <xdr:colOff>828675</xdr:colOff>
      <xdr:row>47</xdr:row>
      <xdr:rowOff>219075</xdr:rowOff>
    </xdr:to>
    <xdr:sp>
      <xdr:nvSpPr>
        <xdr:cNvPr id="219" name="Line 1252"/>
        <xdr:cNvSpPr>
          <a:spLocks/>
        </xdr:cNvSpPr>
      </xdr:nvSpPr>
      <xdr:spPr>
        <a:xfrm flipH="1">
          <a:off x="16868775" y="8772525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981075</xdr:colOff>
      <xdr:row>38</xdr:row>
      <xdr:rowOff>76200</xdr:rowOff>
    </xdr:from>
    <xdr:to>
      <xdr:col>5</xdr:col>
      <xdr:colOff>704850</xdr:colOff>
      <xdr:row>44</xdr:row>
      <xdr:rowOff>142875</xdr:rowOff>
    </xdr:to>
    <xdr:grpSp>
      <xdr:nvGrpSpPr>
        <xdr:cNvPr id="220" name="Group 1260"/>
        <xdr:cNvGrpSpPr>
          <a:grpSpLocks/>
        </xdr:cNvGrpSpPr>
      </xdr:nvGrpSpPr>
      <xdr:grpSpPr>
        <a:xfrm>
          <a:off x="3267075" y="6715125"/>
          <a:ext cx="2085975" cy="1238250"/>
          <a:chOff x="1315" y="462"/>
          <a:chExt cx="219" cy="130"/>
        </a:xfrm>
        <a:solidFill>
          <a:srgbClr val="FFFFFF"/>
        </a:solidFill>
      </xdr:grpSpPr>
      <xdr:sp>
        <xdr:nvSpPr>
          <xdr:cNvPr id="221" name="AutoShape 2"/>
          <xdr:cNvSpPr>
            <a:spLocks noChangeAspect="1"/>
          </xdr:cNvSpPr>
        </xdr:nvSpPr>
        <xdr:spPr>
          <a:xfrm>
            <a:off x="1315" y="462"/>
            <a:ext cx="219" cy="130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 Box 1256"/>
          <xdr:cNvSpPr txBox="1">
            <a:spLocks noChangeArrowheads="1"/>
          </xdr:cNvSpPr>
        </xdr:nvSpPr>
        <xdr:spPr>
          <a:xfrm>
            <a:off x="1411" y="508"/>
            <a:ext cx="20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twoCellAnchor>
    <xdr:from>
      <xdr:col>5</xdr:col>
      <xdr:colOff>1076325</xdr:colOff>
      <xdr:row>38</xdr:row>
      <xdr:rowOff>28575</xdr:rowOff>
    </xdr:from>
    <xdr:to>
      <xdr:col>7</xdr:col>
      <xdr:colOff>1028700</xdr:colOff>
      <xdr:row>44</xdr:row>
      <xdr:rowOff>228600</xdr:rowOff>
    </xdr:to>
    <xdr:grpSp>
      <xdr:nvGrpSpPr>
        <xdr:cNvPr id="223" name="Group 1259"/>
        <xdr:cNvGrpSpPr>
          <a:grpSpLocks/>
        </xdr:cNvGrpSpPr>
      </xdr:nvGrpSpPr>
      <xdr:grpSpPr>
        <a:xfrm>
          <a:off x="5724525" y="6667500"/>
          <a:ext cx="2314575" cy="1371600"/>
          <a:chOff x="1573" y="457"/>
          <a:chExt cx="243" cy="144"/>
        </a:xfrm>
        <a:solidFill>
          <a:srgbClr val="FFFFFF"/>
        </a:solidFill>
      </xdr:grpSpPr>
      <xdr:sp>
        <xdr:nvSpPr>
          <xdr:cNvPr id="224" name="AutoShape 2"/>
          <xdr:cNvSpPr>
            <a:spLocks noChangeAspect="1"/>
          </xdr:cNvSpPr>
        </xdr:nvSpPr>
        <xdr:spPr>
          <a:xfrm>
            <a:off x="1573" y="457"/>
            <a:ext cx="243" cy="144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Text Box 1257"/>
          <xdr:cNvSpPr txBox="1">
            <a:spLocks noChangeArrowheads="1"/>
          </xdr:cNvSpPr>
        </xdr:nvSpPr>
        <xdr:spPr>
          <a:xfrm>
            <a:off x="1667" y="508"/>
            <a:ext cx="20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5</xdr:col>
      <xdr:colOff>209550</xdr:colOff>
      <xdr:row>47</xdr:row>
      <xdr:rowOff>152400</xdr:rowOff>
    </xdr:from>
    <xdr:to>
      <xdr:col>6</xdr:col>
      <xdr:colOff>1009650</xdr:colOff>
      <xdr:row>52</xdr:row>
      <xdr:rowOff>47625</xdr:rowOff>
    </xdr:to>
    <xdr:grpSp>
      <xdr:nvGrpSpPr>
        <xdr:cNvPr id="226" name="Group 1261"/>
        <xdr:cNvGrpSpPr>
          <a:grpSpLocks/>
        </xdr:cNvGrpSpPr>
      </xdr:nvGrpSpPr>
      <xdr:grpSpPr>
        <a:xfrm>
          <a:off x="4857750" y="8705850"/>
          <a:ext cx="1981200" cy="1152525"/>
          <a:chOff x="1488" y="751"/>
          <a:chExt cx="211" cy="125"/>
        </a:xfrm>
        <a:solidFill>
          <a:srgbClr val="FFFFFF"/>
        </a:solidFill>
      </xdr:grpSpPr>
      <xdr:sp>
        <xdr:nvSpPr>
          <xdr:cNvPr id="227" name="AutoShape 2"/>
          <xdr:cNvSpPr>
            <a:spLocks noChangeAspect="1"/>
          </xdr:cNvSpPr>
        </xdr:nvSpPr>
        <xdr:spPr>
          <a:xfrm>
            <a:off x="1488" y="751"/>
            <a:ext cx="211" cy="125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1258"/>
          <xdr:cNvSpPr txBox="1">
            <a:spLocks noChangeArrowheads="1"/>
          </xdr:cNvSpPr>
        </xdr:nvSpPr>
        <xdr:spPr>
          <a:xfrm>
            <a:off x="1565" y="791"/>
            <a:ext cx="20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942975</xdr:colOff>
      <xdr:row>27</xdr:row>
      <xdr:rowOff>104775</xdr:rowOff>
    </xdr:to>
    <xdr:sp>
      <xdr:nvSpPr>
        <xdr:cNvPr id="229" name="AutoShape 109"/>
        <xdr:cNvSpPr>
          <a:spLocks noChangeAspect="1"/>
        </xdr:cNvSpPr>
      </xdr:nvSpPr>
      <xdr:spPr>
        <a:xfrm flipH="1">
          <a:off x="16459200" y="4371975"/>
          <a:ext cx="942975" cy="5905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904875</xdr:colOff>
      <xdr:row>26</xdr:row>
      <xdr:rowOff>76200</xdr:rowOff>
    </xdr:from>
    <xdr:to>
      <xdr:col>16</xdr:col>
      <xdr:colOff>904875</xdr:colOff>
      <xdr:row>30</xdr:row>
      <xdr:rowOff>76200</xdr:rowOff>
    </xdr:to>
    <xdr:sp>
      <xdr:nvSpPr>
        <xdr:cNvPr id="230" name="Line 1263"/>
        <xdr:cNvSpPr>
          <a:spLocks/>
        </xdr:cNvSpPr>
      </xdr:nvSpPr>
      <xdr:spPr>
        <a:xfrm flipV="1">
          <a:off x="18545175" y="477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1028700</xdr:colOff>
      <xdr:row>26</xdr:row>
      <xdr:rowOff>76200</xdr:rowOff>
    </xdr:from>
    <xdr:to>
      <xdr:col>16</xdr:col>
      <xdr:colOff>904875</xdr:colOff>
      <xdr:row>26</xdr:row>
      <xdr:rowOff>76200</xdr:rowOff>
    </xdr:to>
    <xdr:sp>
      <xdr:nvSpPr>
        <xdr:cNvPr id="231" name="Line 1264"/>
        <xdr:cNvSpPr>
          <a:spLocks/>
        </xdr:cNvSpPr>
      </xdr:nvSpPr>
      <xdr:spPr>
        <a:xfrm flipH="1">
          <a:off x="17487900" y="47720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26</xdr:row>
      <xdr:rowOff>0</xdr:rowOff>
    </xdr:from>
    <xdr:to>
      <xdr:col>14</xdr:col>
      <xdr:colOff>1047750</xdr:colOff>
      <xdr:row>26</xdr:row>
      <xdr:rowOff>0</xdr:rowOff>
    </xdr:to>
    <xdr:sp>
      <xdr:nvSpPr>
        <xdr:cNvPr id="232" name="Line 1265"/>
        <xdr:cNvSpPr>
          <a:spLocks/>
        </xdr:cNvSpPr>
      </xdr:nvSpPr>
      <xdr:spPr>
        <a:xfrm flipH="1">
          <a:off x="15306675" y="46958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25</xdr:row>
      <xdr:rowOff>142875</xdr:rowOff>
    </xdr:from>
    <xdr:to>
      <xdr:col>13</xdr:col>
      <xdr:colOff>1171575</xdr:colOff>
      <xdr:row>30</xdr:row>
      <xdr:rowOff>28575</xdr:rowOff>
    </xdr:to>
    <xdr:sp>
      <xdr:nvSpPr>
        <xdr:cNvPr id="233" name="Line 1266"/>
        <xdr:cNvSpPr>
          <a:spLocks/>
        </xdr:cNvSpPr>
      </xdr:nvSpPr>
      <xdr:spPr>
        <a:xfrm>
          <a:off x="15268575" y="46767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21</xdr:row>
      <xdr:rowOff>95250</xdr:rowOff>
    </xdr:from>
    <xdr:to>
      <xdr:col>11</xdr:col>
      <xdr:colOff>447675</xdr:colOff>
      <xdr:row>24</xdr:row>
      <xdr:rowOff>152400</xdr:rowOff>
    </xdr:to>
    <xdr:grpSp>
      <xdr:nvGrpSpPr>
        <xdr:cNvPr id="234" name="Group 83"/>
        <xdr:cNvGrpSpPr>
          <a:grpSpLocks noChangeAspect="1"/>
        </xdr:cNvGrpSpPr>
      </xdr:nvGrpSpPr>
      <xdr:grpSpPr>
        <a:xfrm>
          <a:off x="11811000" y="3981450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235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857250</xdr:colOff>
      <xdr:row>23</xdr:row>
      <xdr:rowOff>123825</xdr:rowOff>
    </xdr:from>
    <xdr:to>
      <xdr:col>10</xdr:col>
      <xdr:colOff>361950</xdr:colOff>
      <xdr:row>26</xdr:row>
      <xdr:rowOff>66675</xdr:rowOff>
    </xdr:to>
    <xdr:sp>
      <xdr:nvSpPr>
        <xdr:cNvPr id="240" name="AutoShape 109"/>
        <xdr:cNvSpPr>
          <a:spLocks noChangeAspect="1"/>
        </xdr:cNvSpPr>
      </xdr:nvSpPr>
      <xdr:spPr>
        <a:xfrm flipH="1">
          <a:off x="10229850" y="4333875"/>
          <a:ext cx="685800" cy="42862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26</xdr:row>
      <xdr:rowOff>47625</xdr:rowOff>
    </xdr:from>
    <xdr:to>
      <xdr:col>9</xdr:col>
      <xdr:colOff>1095375</xdr:colOff>
      <xdr:row>30</xdr:row>
      <xdr:rowOff>0</xdr:rowOff>
    </xdr:to>
    <xdr:sp>
      <xdr:nvSpPr>
        <xdr:cNvPr id="241" name="Line 1276"/>
        <xdr:cNvSpPr>
          <a:spLocks/>
        </xdr:cNvSpPr>
      </xdr:nvSpPr>
      <xdr:spPr>
        <a:xfrm flipV="1">
          <a:off x="10020300" y="4743450"/>
          <a:ext cx="4476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23</xdr:row>
      <xdr:rowOff>76200</xdr:rowOff>
    </xdr:from>
    <xdr:to>
      <xdr:col>11</xdr:col>
      <xdr:colOff>0</xdr:colOff>
      <xdr:row>25</xdr:row>
      <xdr:rowOff>76200</xdr:rowOff>
    </xdr:to>
    <xdr:sp>
      <xdr:nvSpPr>
        <xdr:cNvPr id="242" name="Line 1277"/>
        <xdr:cNvSpPr>
          <a:spLocks/>
        </xdr:cNvSpPr>
      </xdr:nvSpPr>
      <xdr:spPr>
        <a:xfrm flipV="1">
          <a:off x="10915650" y="42862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19</xdr:row>
      <xdr:rowOff>19050</xdr:rowOff>
    </xdr:from>
    <xdr:to>
      <xdr:col>2</xdr:col>
      <xdr:colOff>2857500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247650" y="3609975"/>
        <a:ext cx="40576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7</xdr:row>
      <xdr:rowOff>76200</xdr:rowOff>
    </xdr:from>
    <xdr:to>
      <xdr:col>6</xdr:col>
      <xdr:colOff>600075</xdr:colOff>
      <xdr:row>10</xdr:row>
      <xdr:rowOff>9525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4714875" y="120967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5</xdr:col>
      <xdr:colOff>266700</xdr:colOff>
      <xdr:row>1</xdr:row>
      <xdr:rowOff>114300</xdr:rowOff>
    </xdr:from>
    <xdr:to>
      <xdr:col>5</xdr:col>
      <xdr:colOff>590550</xdr:colOff>
      <xdr:row>4</xdr:row>
      <xdr:rowOff>76200</xdr:rowOff>
    </xdr:to>
    <xdr:sp>
      <xdr:nvSpPr>
        <xdr:cNvPr id="4" name="AutoShape 4"/>
        <xdr:cNvSpPr>
          <a:spLocks noChangeAspect="1"/>
        </xdr:cNvSpPr>
      </xdr:nvSpPr>
      <xdr:spPr>
        <a:xfrm>
          <a:off x="4076700" y="276225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114300</xdr:rowOff>
    </xdr:from>
    <xdr:to>
      <xdr:col>5</xdr:col>
      <xdr:colOff>742950</xdr:colOff>
      <xdr:row>10</xdr:row>
      <xdr:rowOff>19050</xdr:rowOff>
    </xdr:to>
    <xdr:sp>
      <xdr:nvSpPr>
        <xdr:cNvPr id="5" name="AutoShape 5"/>
        <xdr:cNvSpPr>
          <a:spLocks noChangeAspect="1"/>
        </xdr:cNvSpPr>
      </xdr:nvSpPr>
      <xdr:spPr>
        <a:xfrm>
          <a:off x="4095750" y="1247775"/>
          <a:ext cx="457200" cy="3905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9525</xdr:rowOff>
    </xdr:from>
    <xdr:to>
      <xdr:col>6</xdr:col>
      <xdr:colOff>476250</xdr:colOff>
      <xdr:row>6</xdr:row>
      <xdr:rowOff>9525</xdr:rowOff>
    </xdr:to>
    <xdr:grpSp>
      <xdr:nvGrpSpPr>
        <xdr:cNvPr id="6" name="Group 6"/>
        <xdr:cNvGrpSpPr>
          <a:grpSpLocks noChangeAspect="1"/>
        </xdr:cNvGrpSpPr>
      </xdr:nvGrpSpPr>
      <xdr:grpSpPr>
        <a:xfrm>
          <a:off x="4705350" y="952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" name="Line 7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247650</xdr:colOff>
      <xdr:row>4</xdr:row>
      <xdr:rowOff>19050</xdr:rowOff>
    </xdr:from>
    <xdr:to>
      <xdr:col>2</xdr:col>
      <xdr:colOff>581025</xdr:colOff>
      <xdr:row>6</xdr:row>
      <xdr:rowOff>123825</xdr:rowOff>
    </xdr:to>
    <xdr:sp>
      <xdr:nvSpPr>
        <xdr:cNvPr id="12" name="Rectangle 12"/>
        <xdr:cNvSpPr>
          <a:spLocks noChangeAspect="1"/>
        </xdr:cNvSpPr>
      </xdr:nvSpPr>
      <xdr:spPr>
        <a:xfrm>
          <a:off x="1009650" y="666750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0</xdr:row>
      <xdr:rowOff>57150</xdr:rowOff>
    </xdr:from>
    <xdr:to>
      <xdr:col>8</xdr:col>
      <xdr:colOff>390525</xdr:colOff>
      <xdr:row>2</xdr:row>
      <xdr:rowOff>19050</xdr:rowOff>
    </xdr:to>
    <xdr:sp>
      <xdr:nvSpPr>
        <xdr:cNvPr id="13" name="AutoShape 13" descr="Wide upward diagonal"/>
        <xdr:cNvSpPr>
          <a:spLocks noChangeAspect="1"/>
        </xdr:cNvSpPr>
      </xdr:nvSpPr>
      <xdr:spPr>
        <a:xfrm flipH="1">
          <a:off x="6029325" y="5715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2</xdr:row>
      <xdr:rowOff>142875</xdr:rowOff>
    </xdr:from>
    <xdr:to>
      <xdr:col>9</xdr:col>
      <xdr:colOff>238125</xdr:colOff>
      <xdr:row>5</xdr:row>
      <xdr:rowOff>114300</xdr:rowOff>
    </xdr:to>
    <xdr:sp>
      <xdr:nvSpPr>
        <xdr:cNvPr id="14" name="AutoShape 14"/>
        <xdr:cNvSpPr>
          <a:spLocks noChangeAspect="1"/>
        </xdr:cNvSpPr>
      </xdr:nvSpPr>
      <xdr:spPr>
        <a:xfrm rot="16200000" flipH="1">
          <a:off x="6810375" y="46672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28575</xdr:rowOff>
    </xdr:from>
    <xdr:to>
      <xdr:col>7</xdr:col>
      <xdr:colOff>409575</xdr:colOff>
      <xdr:row>3</xdr:row>
      <xdr:rowOff>85725</xdr:rowOff>
    </xdr:to>
    <xdr:grpSp>
      <xdr:nvGrpSpPr>
        <xdr:cNvPr id="15" name="Group 15"/>
        <xdr:cNvGrpSpPr>
          <a:grpSpLocks noChangeAspect="1"/>
        </xdr:cNvGrpSpPr>
      </xdr:nvGrpSpPr>
      <xdr:grpSpPr>
        <a:xfrm>
          <a:off x="5372100" y="285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16" name="Line 16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733425</xdr:colOff>
      <xdr:row>2</xdr:row>
      <xdr:rowOff>142875</xdr:rowOff>
    </xdr:from>
    <xdr:to>
      <xdr:col>8</xdr:col>
      <xdr:colOff>257175</xdr:colOff>
      <xdr:row>5</xdr:row>
      <xdr:rowOff>114300</xdr:rowOff>
    </xdr:to>
    <xdr:sp>
      <xdr:nvSpPr>
        <xdr:cNvPr id="21" name="AutoShape 21" descr="Wide upward diagonal"/>
        <xdr:cNvSpPr>
          <a:spLocks noChangeAspect="1"/>
        </xdr:cNvSpPr>
      </xdr:nvSpPr>
      <xdr:spPr>
        <a:xfrm rot="16200000" flipH="1">
          <a:off x="6067425" y="46672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15</xdr:row>
      <xdr:rowOff>38100</xdr:rowOff>
    </xdr:from>
    <xdr:to>
      <xdr:col>6</xdr:col>
      <xdr:colOff>542925</xdr:colOff>
      <xdr:row>16</xdr:row>
      <xdr:rowOff>104775</xdr:rowOff>
    </xdr:to>
    <xdr:grpSp>
      <xdr:nvGrpSpPr>
        <xdr:cNvPr id="22" name="Group 22"/>
        <xdr:cNvGrpSpPr>
          <a:grpSpLocks noChangeAspect="1"/>
        </xdr:cNvGrpSpPr>
      </xdr:nvGrpSpPr>
      <xdr:grpSpPr>
        <a:xfrm>
          <a:off x="4495800" y="2466975"/>
          <a:ext cx="619125" cy="228600"/>
          <a:chOff x="554" y="237"/>
          <a:chExt cx="65" cy="24"/>
        </a:xfrm>
        <a:solidFill>
          <a:srgbClr val="FFFFFF"/>
        </a:solidFill>
      </xdr:grpSpPr>
      <xdr:sp>
        <xdr:nvSpPr>
          <xdr:cNvPr id="23" name="Rectangle 23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24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7</xdr:col>
      <xdr:colOff>714375</xdr:colOff>
      <xdr:row>6</xdr:row>
      <xdr:rowOff>123825</xdr:rowOff>
    </xdr:from>
    <xdr:to>
      <xdr:col>9</xdr:col>
      <xdr:colOff>352425</xdr:colOff>
      <xdr:row>9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6048375" y="1095375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26" name="AutoShape 2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571500</xdr:colOff>
      <xdr:row>12</xdr:row>
      <xdr:rowOff>133350</xdr:rowOff>
    </xdr:from>
    <xdr:to>
      <xdr:col>7</xdr:col>
      <xdr:colOff>47625</xdr:colOff>
      <xdr:row>14</xdr:row>
      <xdr:rowOff>0</xdr:rowOff>
    </xdr:to>
    <xdr:grpSp>
      <xdr:nvGrpSpPr>
        <xdr:cNvPr id="29" name="Group 29"/>
        <xdr:cNvGrpSpPr>
          <a:grpSpLocks noChangeAspect="1"/>
        </xdr:cNvGrpSpPr>
      </xdr:nvGrpSpPr>
      <xdr:grpSpPr>
        <a:xfrm>
          <a:off x="4381500" y="2076450"/>
          <a:ext cx="1000125" cy="190500"/>
          <a:chOff x="448" y="284"/>
          <a:chExt cx="105" cy="20"/>
        </a:xfrm>
        <a:solidFill>
          <a:srgbClr val="FFFFFF"/>
        </a:solidFill>
      </xdr:grpSpPr>
      <xdr:sp>
        <xdr:nvSpPr>
          <xdr:cNvPr id="30" name="Line 30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 Box 32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38100</xdr:colOff>
      <xdr:row>8</xdr:row>
      <xdr:rowOff>133350</xdr:rowOff>
    </xdr:from>
    <xdr:to>
      <xdr:col>2</xdr:col>
      <xdr:colOff>752475</xdr:colOff>
      <xdr:row>14</xdr:row>
      <xdr:rowOff>38100</xdr:rowOff>
    </xdr:to>
    <xdr:sp>
      <xdr:nvSpPr>
        <xdr:cNvPr id="33" name="AutoShape 33"/>
        <xdr:cNvSpPr>
          <a:spLocks noChangeAspect="1"/>
        </xdr:cNvSpPr>
      </xdr:nvSpPr>
      <xdr:spPr>
        <a:xfrm>
          <a:off x="800100" y="1428750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0</xdr:row>
      <xdr:rowOff>66675</xdr:rowOff>
    </xdr:from>
    <xdr:to>
      <xdr:col>12</xdr:col>
      <xdr:colOff>133350</xdr:colOff>
      <xdr:row>1</xdr:row>
      <xdr:rowOff>76200</xdr:rowOff>
    </xdr:to>
    <xdr:grpSp>
      <xdr:nvGrpSpPr>
        <xdr:cNvPr id="34" name="Group 34"/>
        <xdr:cNvGrpSpPr>
          <a:grpSpLocks noChangeAspect="1"/>
        </xdr:cNvGrpSpPr>
      </xdr:nvGrpSpPr>
      <xdr:grpSpPr>
        <a:xfrm>
          <a:off x="8048625" y="66675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35" name="Rectangle 35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6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9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0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41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3</xdr:row>
      <xdr:rowOff>19050</xdr:rowOff>
    </xdr:from>
    <xdr:to>
      <xdr:col>12</xdr:col>
      <xdr:colOff>219075</xdr:colOff>
      <xdr:row>14</xdr:row>
      <xdr:rowOff>19050</xdr:rowOff>
    </xdr:to>
    <xdr:grpSp>
      <xdr:nvGrpSpPr>
        <xdr:cNvPr id="45" name="Group 45"/>
        <xdr:cNvGrpSpPr>
          <a:grpSpLocks/>
        </xdr:cNvGrpSpPr>
      </xdr:nvGrpSpPr>
      <xdr:grpSpPr>
        <a:xfrm rot="16200000">
          <a:off x="9172575" y="504825"/>
          <a:ext cx="190500" cy="1781175"/>
          <a:chOff x="253" y="328"/>
          <a:chExt cx="278" cy="18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523875</xdr:colOff>
      <xdr:row>21</xdr:row>
      <xdr:rowOff>123825</xdr:rowOff>
    </xdr:from>
    <xdr:to>
      <xdr:col>10</xdr:col>
      <xdr:colOff>533400</xdr:colOff>
      <xdr:row>21</xdr:row>
      <xdr:rowOff>133350</xdr:rowOff>
    </xdr:to>
    <xdr:sp>
      <xdr:nvSpPr>
        <xdr:cNvPr id="48" name="Line 48"/>
        <xdr:cNvSpPr>
          <a:spLocks/>
        </xdr:cNvSpPr>
      </xdr:nvSpPr>
      <xdr:spPr>
        <a:xfrm flipV="1">
          <a:off x="8143875" y="3524250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10</xdr:row>
      <xdr:rowOff>142875</xdr:rowOff>
    </xdr:from>
    <xdr:to>
      <xdr:col>10</xdr:col>
      <xdr:colOff>133350</xdr:colOff>
      <xdr:row>11</xdr:row>
      <xdr:rowOff>133350</xdr:rowOff>
    </xdr:to>
    <xdr:sp>
      <xdr:nvSpPr>
        <xdr:cNvPr id="49" name="Text Box 49"/>
        <xdr:cNvSpPr txBox="1">
          <a:spLocks noChangeAspect="1" noChangeArrowheads="1"/>
        </xdr:cNvSpPr>
      </xdr:nvSpPr>
      <xdr:spPr>
        <a:xfrm>
          <a:off x="6657975" y="176212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457200</xdr:colOff>
      <xdr:row>1</xdr:row>
      <xdr:rowOff>123825</xdr:rowOff>
    </xdr:to>
    <xdr:sp>
      <xdr:nvSpPr>
        <xdr:cNvPr id="50" name="AutoShape 50"/>
        <xdr:cNvSpPr>
          <a:spLocks noChangeAspect="1"/>
        </xdr:cNvSpPr>
      </xdr:nvSpPr>
      <xdr:spPr>
        <a:xfrm flipH="1">
          <a:off x="6858000" y="0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10</xdr:row>
      <xdr:rowOff>114300</xdr:rowOff>
    </xdr:from>
    <xdr:to>
      <xdr:col>8</xdr:col>
      <xdr:colOff>476250</xdr:colOff>
      <xdr:row>11</xdr:row>
      <xdr:rowOff>104775</xdr:rowOff>
    </xdr:to>
    <xdr:sp>
      <xdr:nvSpPr>
        <xdr:cNvPr id="51" name="Text Box 51"/>
        <xdr:cNvSpPr txBox="1">
          <a:spLocks noChangeAspect="1" noChangeArrowheads="1"/>
        </xdr:cNvSpPr>
      </xdr:nvSpPr>
      <xdr:spPr>
        <a:xfrm>
          <a:off x="6248400" y="1733550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3</xdr:col>
      <xdr:colOff>323850</xdr:colOff>
      <xdr:row>0</xdr:row>
      <xdr:rowOff>95250</xdr:rowOff>
    </xdr:from>
    <xdr:to>
      <xdr:col>4</xdr:col>
      <xdr:colOff>581025</xdr:colOff>
      <xdr:row>5</xdr:row>
      <xdr:rowOff>47625</xdr:rowOff>
    </xdr:to>
    <xdr:grpSp>
      <xdr:nvGrpSpPr>
        <xdr:cNvPr id="52" name="Group 52"/>
        <xdr:cNvGrpSpPr>
          <a:grpSpLocks noChangeAspect="1"/>
        </xdr:cNvGrpSpPr>
      </xdr:nvGrpSpPr>
      <xdr:grpSpPr>
        <a:xfrm>
          <a:off x="2609850" y="95250"/>
          <a:ext cx="1019175" cy="762000"/>
          <a:chOff x="318" y="169"/>
          <a:chExt cx="187" cy="103"/>
        </a:xfrm>
        <a:solidFill>
          <a:srgbClr val="FFFFFF"/>
        </a:solidFill>
      </xdr:grpSpPr>
      <xdr:sp>
        <xdr:nvSpPr>
          <xdr:cNvPr id="53" name="Line 5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219075</xdr:colOff>
      <xdr:row>3</xdr:row>
      <xdr:rowOff>0</xdr:rowOff>
    </xdr:from>
    <xdr:to>
      <xdr:col>11</xdr:col>
      <xdr:colOff>438150</xdr:colOff>
      <xdr:row>20</xdr:row>
      <xdr:rowOff>9525</xdr:rowOff>
    </xdr:to>
    <xdr:grpSp>
      <xdr:nvGrpSpPr>
        <xdr:cNvPr id="62" name="Group 62"/>
        <xdr:cNvGrpSpPr>
          <a:grpSpLocks/>
        </xdr:cNvGrpSpPr>
      </xdr:nvGrpSpPr>
      <xdr:grpSpPr>
        <a:xfrm rot="4800000">
          <a:off x="8601075" y="485775"/>
          <a:ext cx="219075" cy="2762250"/>
          <a:chOff x="253" y="328"/>
          <a:chExt cx="278" cy="18"/>
        </a:xfrm>
        <a:solidFill>
          <a:srgbClr val="FFFFFF"/>
        </a:solidFill>
      </xdr:grpSpPr>
      <xdr:sp>
        <xdr:nvSpPr>
          <xdr:cNvPr id="63" name="Rectangle 6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342900</xdr:colOff>
      <xdr:row>7</xdr:row>
      <xdr:rowOff>95250</xdr:rowOff>
    </xdr:from>
    <xdr:to>
      <xdr:col>4</xdr:col>
      <xdr:colOff>742950</xdr:colOff>
      <xdr:row>12</xdr:row>
      <xdr:rowOff>0</xdr:rowOff>
    </xdr:to>
    <xdr:grpSp>
      <xdr:nvGrpSpPr>
        <xdr:cNvPr id="65" name="Group 65"/>
        <xdr:cNvGrpSpPr>
          <a:grpSpLocks noChangeAspect="1"/>
        </xdr:cNvGrpSpPr>
      </xdr:nvGrpSpPr>
      <xdr:grpSpPr>
        <a:xfrm>
          <a:off x="2628900" y="122872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66" name="AutoShape 6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23</xdr:row>
      <xdr:rowOff>152400</xdr:rowOff>
    </xdr:from>
    <xdr:to>
      <xdr:col>2</xdr:col>
      <xdr:colOff>523875</xdr:colOff>
      <xdr:row>29</xdr:row>
      <xdr:rowOff>152400</xdr:rowOff>
    </xdr:to>
    <xdr:grpSp>
      <xdr:nvGrpSpPr>
        <xdr:cNvPr id="70" name="Group 70"/>
        <xdr:cNvGrpSpPr>
          <a:grpSpLocks noChangeAspect="1"/>
        </xdr:cNvGrpSpPr>
      </xdr:nvGrpSpPr>
      <xdr:grpSpPr>
        <a:xfrm>
          <a:off x="876300" y="387667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71" name="Line 71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16</xdr:row>
      <xdr:rowOff>19050</xdr:rowOff>
    </xdr:from>
    <xdr:to>
      <xdr:col>2</xdr:col>
      <xdr:colOff>514350</xdr:colOff>
      <xdr:row>22</xdr:row>
      <xdr:rowOff>19050</xdr:rowOff>
    </xdr:to>
    <xdr:grpSp>
      <xdr:nvGrpSpPr>
        <xdr:cNvPr id="79" name="Group 79"/>
        <xdr:cNvGrpSpPr>
          <a:grpSpLocks noChangeAspect="1"/>
        </xdr:cNvGrpSpPr>
      </xdr:nvGrpSpPr>
      <xdr:grpSpPr>
        <a:xfrm>
          <a:off x="904875" y="2609850"/>
          <a:ext cx="1133475" cy="971550"/>
          <a:chOff x="256" y="255"/>
          <a:chExt cx="128" cy="102"/>
        </a:xfrm>
        <a:solidFill>
          <a:srgbClr val="FFFFFF"/>
        </a:solidFill>
      </xdr:grpSpPr>
      <xdr:sp>
        <xdr:nvSpPr>
          <xdr:cNvPr id="80" name="Rectangle 80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333375</xdr:colOff>
      <xdr:row>31</xdr:row>
      <xdr:rowOff>28575</xdr:rowOff>
    </xdr:from>
    <xdr:to>
      <xdr:col>2</xdr:col>
      <xdr:colOff>352425</xdr:colOff>
      <xdr:row>34</xdr:row>
      <xdr:rowOff>152400</xdr:rowOff>
    </xdr:to>
    <xdr:grpSp>
      <xdr:nvGrpSpPr>
        <xdr:cNvPr id="82" name="Group 82"/>
        <xdr:cNvGrpSpPr>
          <a:grpSpLocks/>
        </xdr:cNvGrpSpPr>
      </xdr:nvGrpSpPr>
      <xdr:grpSpPr>
        <a:xfrm>
          <a:off x="1095375" y="5048250"/>
          <a:ext cx="781050" cy="609600"/>
          <a:chOff x="1953" y="544"/>
          <a:chExt cx="82" cy="64"/>
        </a:xfrm>
        <a:solidFill>
          <a:srgbClr val="FFFFFF"/>
        </a:solidFill>
      </xdr:grpSpPr>
      <xdr:sp>
        <xdr:nvSpPr>
          <xdr:cNvPr id="83" name="Line 83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28575</xdr:rowOff>
    </xdr:from>
    <xdr:to>
      <xdr:col>1</xdr:col>
      <xdr:colOff>381000</xdr:colOff>
      <xdr:row>1</xdr:row>
      <xdr:rowOff>47625</xdr:rowOff>
    </xdr:to>
    <xdr:grpSp>
      <xdr:nvGrpSpPr>
        <xdr:cNvPr id="92" name="Group 92"/>
        <xdr:cNvGrpSpPr>
          <a:grpSpLocks/>
        </xdr:cNvGrpSpPr>
      </xdr:nvGrpSpPr>
      <xdr:grpSpPr>
        <a:xfrm>
          <a:off x="933450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93" name="AutoShape 9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9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 noChangeAspect="1"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0</xdr:row>
      <xdr:rowOff>28575</xdr:rowOff>
    </xdr:from>
    <xdr:to>
      <xdr:col>2</xdr:col>
      <xdr:colOff>409575</xdr:colOff>
      <xdr:row>1</xdr:row>
      <xdr:rowOff>47625</xdr:rowOff>
    </xdr:to>
    <xdr:grpSp>
      <xdr:nvGrpSpPr>
        <xdr:cNvPr id="97" name="Group 97"/>
        <xdr:cNvGrpSpPr>
          <a:grpSpLocks/>
        </xdr:cNvGrpSpPr>
      </xdr:nvGrpSpPr>
      <xdr:grpSpPr>
        <a:xfrm rot="10800000">
          <a:off x="1724025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98" name="AutoShape 98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00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01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590550</xdr:colOff>
      <xdr:row>0</xdr:row>
      <xdr:rowOff>28575</xdr:rowOff>
    </xdr:from>
    <xdr:to>
      <xdr:col>2</xdr:col>
      <xdr:colOff>9525</xdr:colOff>
      <xdr:row>1</xdr:row>
      <xdr:rowOff>76200</xdr:rowOff>
    </xdr:to>
    <xdr:grpSp>
      <xdr:nvGrpSpPr>
        <xdr:cNvPr id="102" name="Group 102"/>
        <xdr:cNvGrpSpPr>
          <a:grpSpLocks/>
        </xdr:cNvGrpSpPr>
      </xdr:nvGrpSpPr>
      <xdr:grpSpPr>
        <a:xfrm rot="5400000">
          <a:off x="1352550" y="28575"/>
          <a:ext cx="180975" cy="209550"/>
          <a:chOff x="154" y="30"/>
          <a:chExt cx="22" cy="19"/>
        </a:xfrm>
        <a:solidFill>
          <a:srgbClr val="FFFFFF"/>
        </a:solidFill>
      </xdr:grpSpPr>
      <xdr:sp>
        <xdr:nvSpPr>
          <xdr:cNvPr id="103" name="AutoShape 10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0</xdr:row>
      <xdr:rowOff>28575</xdr:rowOff>
    </xdr:from>
    <xdr:to>
      <xdr:col>2</xdr:col>
      <xdr:colOff>752475</xdr:colOff>
      <xdr:row>1</xdr:row>
      <xdr:rowOff>76200</xdr:rowOff>
    </xdr:to>
    <xdr:grpSp>
      <xdr:nvGrpSpPr>
        <xdr:cNvPr id="107" name="Group 107"/>
        <xdr:cNvGrpSpPr>
          <a:grpSpLocks/>
        </xdr:cNvGrpSpPr>
      </xdr:nvGrpSpPr>
      <xdr:grpSpPr>
        <a:xfrm rot="16200000">
          <a:off x="2095500" y="28575"/>
          <a:ext cx="180975" cy="209550"/>
          <a:chOff x="154" y="30"/>
          <a:chExt cx="22" cy="19"/>
        </a:xfrm>
        <a:solidFill>
          <a:srgbClr val="FFFFFF"/>
        </a:solidFill>
      </xdr:grpSpPr>
      <xdr:sp>
        <xdr:nvSpPr>
          <xdr:cNvPr id="108" name="AutoShape 108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600075</xdr:colOff>
      <xdr:row>0</xdr:row>
      <xdr:rowOff>28575</xdr:rowOff>
    </xdr:from>
    <xdr:to>
      <xdr:col>1</xdr:col>
      <xdr:colOff>47625</xdr:colOff>
      <xdr:row>1</xdr:row>
      <xdr:rowOff>47625</xdr:rowOff>
    </xdr:to>
    <xdr:grpSp>
      <xdr:nvGrpSpPr>
        <xdr:cNvPr id="112" name="Group 112"/>
        <xdr:cNvGrpSpPr>
          <a:grpSpLocks/>
        </xdr:cNvGrpSpPr>
      </xdr:nvGrpSpPr>
      <xdr:grpSpPr>
        <a:xfrm>
          <a:off x="600075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113" name="AutoShape 11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11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 noChangeAspect="1"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24</xdr:row>
      <xdr:rowOff>66675</xdr:rowOff>
    </xdr:from>
    <xdr:to>
      <xdr:col>5</xdr:col>
      <xdr:colOff>38100</xdr:colOff>
      <xdr:row>28</xdr:row>
      <xdr:rowOff>66675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2828925" y="3952875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21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285750</xdr:colOff>
      <xdr:row>12</xdr:row>
      <xdr:rowOff>133350</xdr:rowOff>
    </xdr:from>
    <xdr:to>
      <xdr:col>9</xdr:col>
      <xdr:colOff>95250</xdr:colOff>
      <xdr:row>15</xdr:row>
      <xdr:rowOff>0</xdr:rowOff>
    </xdr:to>
    <xdr:grpSp>
      <xdr:nvGrpSpPr>
        <xdr:cNvPr id="122" name="Group 122"/>
        <xdr:cNvGrpSpPr>
          <a:grpSpLocks noChangeAspect="1"/>
        </xdr:cNvGrpSpPr>
      </xdr:nvGrpSpPr>
      <xdr:grpSpPr>
        <a:xfrm>
          <a:off x="6381750" y="2076450"/>
          <a:ext cx="571500" cy="352425"/>
          <a:chOff x="299" y="584"/>
          <a:chExt cx="60" cy="37"/>
        </a:xfrm>
        <a:solidFill>
          <a:srgbClr val="FFFFFF"/>
        </a:solidFill>
      </xdr:grpSpPr>
      <xdr:sp>
        <xdr:nvSpPr>
          <xdr:cNvPr id="123" name="Rectangle 123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4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127"/>
          <xdr:cNvSpPr txBox="1">
            <a:spLocks noChangeAspect="1" noChangeArrowheads="1"/>
          </xdr:cNvSpPr>
        </xdr:nvSpPr>
        <xdr:spPr>
          <a:xfrm>
            <a:off x="319" y="598"/>
            <a:ext cx="20" cy="2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3</xdr:col>
      <xdr:colOff>342900</xdr:colOff>
      <xdr:row>13</xdr:row>
      <xdr:rowOff>47625</xdr:rowOff>
    </xdr:from>
    <xdr:to>
      <xdr:col>5</xdr:col>
      <xdr:colOff>57150</xdr:colOff>
      <xdr:row>16</xdr:row>
      <xdr:rowOff>47625</xdr:rowOff>
    </xdr:to>
    <xdr:grpSp>
      <xdr:nvGrpSpPr>
        <xdr:cNvPr id="128" name="Group 128"/>
        <xdr:cNvGrpSpPr>
          <a:grpSpLocks noChangeAspect="1"/>
        </xdr:cNvGrpSpPr>
      </xdr:nvGrpSpPr>
      <xdr:grpSpPr>
        <a:xfrm>
          <a:off x="2628900" y="2152650"/>
          <a:ext cx="1238250" cy="485775"/>
          <a:chOff x="434" y="425"/>
          <a:chExt cx="130" cy="51"/>
        </a:xfrm>
        <a:solidFill>
          <a:srgbClr val="FFFFFF"/>
        </a:solidFill>
      </xdr:grpSpPr>
      <xdr:grpSp>
        <xdr:nvGrpSpPr>
          <xdr:cNvPr id="129" name="Group 129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130" name="Rectangle 130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131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AutoShape 132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3" name="Group 133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134" name="Rectangle 134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135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136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7" name="Line 137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11</xdr:row>
      <xdr:rowOff>0</xdr:rowOff>
    </xdr:from>
    <xdr:to>
      <xdr:col>8</xdr:col>
      <xdr:colOff>19050</xdr:colOff>
      <xdr:row>14</xdr:row>
      <xdr:rowOff>0</xdr:rowOff>
    </xdr:to>
    <xdr:grpSp>
      <xdr:nvGrpSpPr>
        <xdr:cNvPr id="140" name="Group 140"/>
        <xdr:cNvGrpSpPr>
          <a:grpSpLocks/>
        </xdr:cNvGrpSpPr>
      </xdr:nvGrpSpPr>
      <xdr:grpSpPr>
        <a:xfrm>
          <a:off x="5514975" y="1781175"/>
          <a:ext cx="600075" cy="485775"/>
          <a:chOff x="639" y="374"/>
          <a:chExt cx="25" cy="51"/>
        </a:xfrm>
        <a:solidFill>
          <a:srgbClr val="FFFFFF"/>
        </a:solidFill>
      </xdr:grpSpPr>
      <xdr:sp>
        <xdr:nvSpPr>
          <xdr:cNvPr id="141" name="Rectangle 141"/>
          <xdr:cNvSpPr>
            <a:spLocks/>
          </xdr:cNvSpPr>
        </xdr:nvSpPr>
        <xdr:spPr>
          <a:xfrm>
            <a:off x="639" y="374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142"/>
          <xdr:cNvSpPr>
            <a:spLocks/>
          </xdr:cNvSpPr>
        </xdr:nvSpPr>
        <xdr:spPr>
          <a:xfrm>
            <a:off x="639" y="391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3"/>
          <xdr:cNvSpPr>
            <a:spLocks/>
          </xdr:cNvSpPr>
        </xdr:nvSpPr>
        <xdr:spPr>
          <a:xfrm>
            <a:off x="639" y="408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15</xdr:row>
      <xdr:rowOff>57150</xdr:rowOff>
    </xdr:from>
    <xdr:to>
      <xdr:col>7</xdr:col>
      <xdr:colOff>647700</xdr:colOff>
      <xdr:row>17</xdr:row>
      <xdr:rowOff>19050</xdr:rowOff>
    </xdr:to>
    <xdr:grpSp>
      <xdr:nvGrpSpPr>
        <xdr:cNvPr id="144" name="Group 144"/>
        <xdr:cNvGrpSpPr>
          <a:grpSpLocks noChangeAspect="1"/>
        </xdr:cNvGrpSpPr>
      </xdr:nvGrpSpPr>
      <xdr:grpSpPr>
        <a:xfrm>
          <a:off x="5429250" y="2486025"/>
          <a:ext cx="552450" cy="285750"/>
          <a:chOff x="562" y="344"/>
          <a:chExt cx="58" cy="30"/>
        </a:xfrm>
        <a:solidFill>
          <a:srgbClr val="FFFFFF"/>
        </a:solidFill>
      </xdr:grpSpPr>
      <xdr:sp>
        <xdr:nvSpPr>
          <xdr:cNvPr id="145" name="Oval 145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46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Freeform 148"/>
          <xdr:cNvSpPr>
            <a:spLocks noChangeAspect="1"/>
          </xdr:cNvSpPr>
        </xdr:nvSpPr>
        <xdr:spPr>
          <a:xfrm>
            <a:off x="595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Freeform 149"/>
          <xdr:cNvSpPr>
            <a:spLocks noChangeAspect="1"/>
          </xdr:cNvSpPr>
        </xdr:nvSpPr>
        <xdr:spPr>
          <a:xfrm>
            <a:off x="562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29</xdr:row>
      <xdr:rowOff>133350</xdr:rowOff>
    </xdr:from>
    <xdr:to>
      <xdr:col>5</xdr:col>
      <xdr:colOff>19050</xdr:colOff>
      <xdr:row>35</xdr:row>
      <xdr:rowOff>47625</xdr:rowOff>
    </xdr:to>
    <xdr:grpSp>
      <xdr:nvGrpSpPr>
        <xdr:cNvPr id="150" name="Group 150"/>
        <xdr:cNvGrpSpPr>
          <a:grpSpLocks noChangeAspect="1"/>
        </xdr:cNvGrpSpPr>
      </xdr:nvGrpSpPr>
      <xdr:grpSpPr>
        <a:xfrm>
          <a:off x="2800350" y="482917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151" name="Rectangle 151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2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53"/>
          <xdr:cNvSpPr>
            <a:spLocks noChangeAspect="1"/>
          </xdr:cNvSpPr>
        </xdr:nvSpPr>
        <xdr:spPr>
          <a:xfrm>
            <a:off x="172" y="718"/>
            <a:ext cx="92" cy="36"/>
          </a:xfrm>
          <a:custGeom>
            <a:pathLst>
              <a:path h="36" w="92">
                <a:moveTo>
                  <a:pt x="0" y="32"/>
                </a:moveTo>
                <a:cubicBezTo>
                  <a:pt x="16" y="34"/>
                  <a:pt x="32" y="36"/>
                  <a:pt x="42" y="32"/>
                </a:cubicBezTo>
                <a:cubicBezTo>
                  <a:pt x="52" y="28"/>
                  <a:pt x="50" y="10"/>
                  <a:pt x="58" y="5"/>
                </a:cubicBezTo>
                <a:cubicBezTo>
                  <a:pt x="66" y="0"/>
                  <a:pt x="79" y="0"/>
                  <a:pt x="92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4"/>
          <xdr:cNvSpPr>
            <a:spLocks noChangeAspect="1"/>
          </xdr:cNvSpPr>
        </xdr:nvSpPr>
        <xdr:spPr>
          <a:xfrm>
            <a:off x="208" y="751"/>
            <a:ext cx="57" cy="10"/>
          </a:xfrm>
          <a:custGeom>
            <a:pathLst>
              <a:path h="10" w="57">
                <a:moveTo>
                  <a:pt x="0" y="0"/>
                </a:moveTo>
                <a:cubicBezTo>
                  <a:pt x="7" y="0"/>
                  <a:pt x="15" y="1"/>
                  <a:pt x="21" y="2"/>
                </a:cubicBezTo>
                <a:cubicBezTo>
                  <a:pt x="27" y="3"/>
                  <a:pt x="32" y="8"/>
                  <a:pt x="38" y="9"/>
                </a:cubicBezTo>
                <a:cubicBezTo>
                  <a:pt x="44" y="10"/>
                  <a:pt x="54" y="10"/>
                  <a:pt x="57" y="1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155"/>
          <xdr:cNvSpPr>
            <a:spLocks noChangeAspect="1"/>
          </xdr:cNvSpPr>
        </xdr:nvSpPr>
        <xdr:spPr>
          <a:xfrm>
            <a:off x="172" y="729"/>
            <a:ext cx="92" cy="19"/>
          </a:xfrm>
          <a:custGeom>
            <a:pathLst>
              <a:path h="19" w="92">
                <a:moveTo>
                  <a:pt x="0" y="2"/>
                </a:moveTo>
                <a:cubicBezTo>
                  <a:pt x="17" y="1"/>
                  <a:pt x="35" y="0"/>
                  <a:pt x="46" y="2"/>
                </a:cubicBezTo>
                <a:cubicBezTo>
                  <a:pt x="57" y="4"/>
                  <a:pt x="57" y="13"/>
                  <a:pt x="65" y="16"/>
                </a:cubicBezTo>
                <a:cubicBezTo>
                  <a:pt x="73" y="19"/>
                  <a:pt x="88" y="18"/>
                  <a:pt x="92" y="1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157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158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59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0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638175</xdr:colOff>
      <xdr:row>24</xdr:row>
      <xdr:rowOff>57150</xdr:rowOff>
    </xdr:from>
    <xdr:to>
      <xdr:col>7</xdr:col>
      <xdr:colOff>361950</xdr:colOff>
      <xdr:row>27</xdr:row>
      <xdr:rowOff>9525</xdr:rowOff>
    </xdr:to>
    <xdr:grpSp>
      <xdr:nvGrpSpPr>
        <xdr:cNvPr id="161" name="Group 161"/>
        <xdr:cNvGrpSpPr>
          <a:grpSpLocks/>
        </xdr:cNvGrpSpPr>
      </xdr:nvGrpSpPr>
      <xdr:grpSpPr>
        <a:xfrm>
          <a:off x="5210175" y="3943350"/>
          <a:ext cx="485775" cy="438150"/>
          <a:chOff x="547" y="431"/>
          <a:chExt cx="51" cy="46"/>
        </a:xfrm>
        <a:solidFill>
          <a:srgbClr val="FFFFFF"/>
        </a:solidFill>
      </xdr:grpSpPr>
      <xdr:sp>
        <xdr:nvSpPr>
          <xdr:cNvPr id="16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590550</xdr:colOff>
      <xdr:row>18</xdr:row>
      <xdr:rowOff>19050</xdr:rowOff>
    </xdr:from>
    <xdr:to>
      <xdr:col>4</xdr:col>
      <xdr:colOff>657225</xdr:colOff>
      <xdr:row>22</xdr:row>
      <xdr:rowOff>47625</xdr:rowOff>
    </xdr:to>
    <xdr:grpSp>
      <xdr:nvGrpSpPr>
        <xdr:cNvPr id="164" name="Group 164"/>
        <xdr:cNvGrpSpPr>
          <a:grpSpLocks/>
        </xdr:cNvGrpSpPr>
      </xdr:nvGrpSpPr>
      <xdr:grpSpPr>
        <a:xfrm>
          <a:off x="2876550" y="2933700"/>
          <a:ext cx="828675" cy="676275"/>
          <a:chOff x="707" y="730"/>
          <a:chExt cx="103" cy="87"/>
        </a:xfrm>
        <a:solidFill>
          <a:srgbClr val="FFFFFF"/>
        </a:solidFill>
      </xdr:grpSpPr>
      <xdr:sp>
        <xdr:nvSpPr>
          <xdr:cNvPr id="165" name="Freeform 165"/>
          <xdr:cNvSpPr>
            <a:spLocks noChangeAspect="1"/>
          </xdr:cNvSpPr>
        </xdr:nvSpPr>
        <xdr:spPr>
          <a:xfrm flipV="1">
            <a:off x="731" y="730"/>
            <a:ext cx="43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Freeform 166"/>
          <xdr:cNvSpPr>
            <a:spLocks/>
          </xdr:cNvSpPr>
        </xdr:nvSpPr>
        <xdr:spPr>
          <a:xfrm>
            <a:off x="707" y="749"/>
            <a:ext cx="103" cy="52"/>
          </a:xfrm>
          <a:custGeom>
            <a:pathLst>
              <a:path h="52" w="103">
                <a:moveTo>
                  <a:pt x="0" y="0"/>
                </a:moveTo>
                <a:cubicBezTo>
                  <a:pt x="14" y="2"/>
                  <a:pt x="17" y="15"/>
                  <a:pt x="28" y="15"/>
                </a:cubicBezTo>
                <a:cubicBezTo>
                  <a:pt x="47" y="16"/>
                  <a:pt x="67" y="16"/>
                  <a:pt x="86" y="16"/>
                </a:cubicBezTo>
                <a:cubicBezTo>
                  <a:pt x="91" y="18"/>
                  <a:pt x="93" y="20"/>
                  <a:pt x="99" y="21"/>
                </a:cubicBezTo>
                <a:cubicBezTo>
                  <a:pt x="101" y="22"/>
                  <a:pt x="102" y="23"/>
                  <a:pt x="103" y="25"/>
                </a:cubicBezTo>
                <a:cubicBezTo>
                  <a:pt x="94" y="52"/>
                  <a:pt x="43" y="28"/>
                  <a:pt x="24" y="28"/>
                </a:cubicBezTo>
                <a:cubicBezTo>
                  <a:pt x="19" y="27"/>
                  <a:pt x="14" y="26"/>
                  <a:pt x="9" y="24"/>
                </a:cubicBezTo>
                <a:cubicBezTo>
                  <a:pt x="6" y="17"/>
                  <a:pt x="0" y="8"/>
                  <a:pt x="0" y="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Freeform 167"/>
          <xdr:cNvSpPr>
            <a:spLocks noChangeAspect="1"/>
          </xdr:cNvSpPr>
        </xdr:nvSpPr>
        <xdr:spPr>
          <a:xfrm>
            <a:off x="728" y="774"/>
            <a:ext cx="44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400050</xdr:colOff>
      <xdr:row>45</xdr:row>
      <xdr:rowOff>19050</xdr:rowOff>
    </xdr:from>
    <xdr:to>
      <xdr:col>14</xdr:col>
      <xdr:colOff>647700</xdr:colOff>
      <xdr:row>46</xdr:row>
      <xdr:rowOff>47625</xdr:rowOff>
    </xdr:to>
    <xdr:grpSp>
      <xdr:nvGrpSpPr>
        <xdr:cNvPr id="168" name="Group 168"/>
        <xdr:cNvGrpSpPr>
          <a:grpSpLocks/>
        </xdr:cNvGrpSpPr>
      </xdr:nvGrpSpPr>
      <xdr:grpSpPr>
        <a:xfrm>
          <a:off x="10306050" y="7305675"/>
          <a:ext cx="1009650" cy="190500"/>
          <a:chOff x="1082" y="767"/>
          <a:chExt cx="106" cy="20"/>
        </a:xfrm>
        <a:solidFill>
          <a:srgbClr val="FFFFFF"/>
        </a:solidFill>
      </xdr:grpSpPr>
      <xdr:sp>
        <xdr:nvSpPr>
          <xdr:cNvPr id="169" name="Line 169"/>
          <xdr:cNvSpPr>
            <a:spLocks noChangeAspect="1"/>
          </xdr:cNvSpPr>
        </xdr:nvSpPr>
        <xdr:spPr>
          <a:xfrm>
            <a:off x="1082" y="767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0"/>
          <xdr:cNvSpPr>
            <a:spLocks noChangeAspect="1"/>
          </xdr:cNvSpPr>
        </xdr:nvSpPr>
        <xdr:spPr>
          <a:xfrm>
            <a:off x="1082" y="787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Text Box 171"/>
          <xdr:cNvSpPr txBox="1">
            <a:spLocks noChangeAspect="1" noChangeArrowheads="1"/>
          </xdr:cNvSpPr>
        </xdr:nvSpPr>
        <xdr:spPr>
          <a:xfrm>
            <a:off x="1108" y="769"/>
            <a:ext cx="8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PEPS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7.421875" style="1" customWidth="1"/>
    <col min="2" max="2" width="11.421875" style="0" customWidth="1"/>
    <col min="3" max="3" width="14.57421875" style="0" customWidth="1"/>
    <col min="4" max="13" width="11.421875" style="0" customWidth="1"/>
    <col min="14" max="37" width="11.421875" style="1" customWidth="1"/>
  </cols>
  <sheetData>
    <row r="1" spans="2:13" ht="18">
      <c r="B1" s="93" t="s">
        <v>11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1"/>
    </row>
    <row r="2" spans="2:13" ht="12.75"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13.5">
      <c r="B3" s="7"/>
      <c r="C3" s="9" t="s">
        <v>123</v>
      </c>
      <c r="D3" s="10" t="s">
        <v>124</v>
      </c>
      <c r="E3" s="7"/>
      <c r="F3" s="7"/>
      <c r="G3" s="7"/>
      <c r="H3" s="7"/>
      <c r="I3" s="7"/>
      <c r="J3" s="7"/>
      <c r="K3" s="7"/>
      <c r="L3" s="7"/>
      <c r="M3" s="7"/>
    </row>
    <row r="4" spans="2:13" ht="13.5">
      <c r="B4" s="7"/>
      <c r="C4" s="9" t="s">
        <v>64</v>
      </c>
      <c r="D4" s="11" t="s">
        <v>125</v>
      </c>
      <c r="E4" s="1"/>
      <c r="F4" s="1"/>
      <c r="G4" s="7"/>
      <c r="H4" s="7"/>
      <c r="I4" s="7"/>
      <c r="J4" s="7"/>
      <c r="K4" s="7"/>
      <c r="L4" s="7"/>
      <c r="M4" s="7"/>
    </row>
    <row r="5" spans="2:13" ht="7.5" customHeight="1">
      <c r="B5" s="28"/>
      <c r="C5" s="35"/>
      <c r="D5" s="35"/>
      <c r="E5" s="35"/>
      <c r="F5" s="28"/>
      <c r="G5" s="28"/>
      <c r="H5" s="28"/>
      <c r="I5" s="28"/>
      <c r="J5" s="28"/>
      <c r="K5" s="28"/>
      <c r="L5" s="28"/>
      <c r="M5" s="28"/>
    </row>
    <row r="6" spans="2:13" ht="12.75"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/>
      <c r="C7" s="11"/>
      <c r="D7" s="1"/>
      <c r="E7" s="1"/>
      <c r="F7" s="1"/>
      <c r="G7" s="1"/>
      <c r="H7" s="1"/>
      <c r="I7" s="1"/>
      <c r="J7" s="1"/>
      <c r="K7" s="1"/>
      <c r="L7" s="1"/>
      <c r="M7" s="14"/>
    </row>
    <row r="8" spans="2:13" ht="12.75">
      <c r="B8" s="24" t="s">
        <v>78</v>
      </c>
      <c r="C8" s="24" t="s">
        <v>79</v>
      </c>
      <c r="D8" s="24" t="s">
        <v>80</v>
      </c>
      <c r="E8" s="24" t="s">
        <v>81</v>
      </c>
      <c r="F8" s="24" t="s">
        <v>82</v>
      </c>
      <c r="G8" s="24" t="s">
        <v>83</v>
      </c>
      <c r="H8" s="24" t="s">
        <v>84</v>
      </c>
      <c r="I8" s="24" t="s">
        <v>85</v>
      </c>
      <c r="J8" s="24" t="s">
        <v>86</v>
      </c>
      <c r="K8" s="24" t="s">
        <v>87</v>
      </c>
      <c r="L8" s="24" t="s">
        <v>88</v>
      </c>
      <c r="M8" s="24" t="s">
        <v>89</v>
      </c>
    </row>
    <row r="9" spans="2:13" ht="12.75">
      <c r="B9" s="86">
        <v>7920</v>
      </c>
      <c r="C9" s="86">
        <v>6340</v>
      </c>
      <c r="D9" s="86">
        <v>5255</v>
      </c>
      <c r="E9" s="86">
        <v>7344</v>
      </c>
      <c r="F9" s="86">
        <v>9210</v>
      </c>
      <c r="G9" s="86">
        <v>8714</v>
      </c>
      <c r="H9" s="86">
        <v>9456</v>
      </c>
      <c r="I9" s="86">
        <v>6940</v>
      </c>
      <c r="J9" s="86">
        <v>5679</v>
      </c>
      <c r="K9" s="86">
        <v>6710</v>
      </c>
      <c r="L9" s="86">
        <v>8710</v>
      </c>
      <c r="M9" s="86">
        <v>7840</v>
      </c>
    </row>
    <row r="10" spans="2:13" ht="12.75">
      <c r="B10" s="1"/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12.75"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2.75"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2.75">
      <c r="B13" s="7"/>
      <c r="C13" s="8"/>
      <c r="D13" s="7"/>
      <c r="E13" s="7"/>
      <c r="F13" s="7"/>
      <c r="G13" s="7"/>
      <c r="H13" s="7"/>
      <c r="I13" s="7"/>
      <c r="J13" s="7"/>
      <c r="K13" s="94" t="s">
        <v>133</v>
      </c>
      <c r="L13" s="94"/>
      <c r="M13" s="32">
        <f>AVERAGE(B9:M9)</f>
        <v>7509.833333333333</v>
      </c>
    </row>
    <row r="14" spans="2:13" ht="13.5">
      <c r="B14" s="7"/>
      <c r="C14" s="9" t="s">
        <v>126</v>
      </c>
      <c r="D14" s="7"/>
      <c r="E14" s="14">
        <v>22</v>
      </c>
      <c r="F14" s="7"/>
      <c r="G14" s="7" t="s">
        <v>130</v>
      </c>
      <c r="H14" s="7"/>
      <c r="I14" s="26">
        <f>(E15*3600*E16)-(E17*E16*60)</f>
        <v>27000</v>
      </c>
      <c r="J14" s="25" t="s">
        <v>132</v>
      </c>
      <c r="K14" s="7"/>
      <c r="L14" s="7"/>
      <c r="M14" s="7"/>
    </row>
    <row r="15" spans="2:13" ht="13.5">
      <c r="B15" s="7"/>
      <c r="C15" s="9" t="s">
        <v>127</v>
      </c>
      <c r="D15" s="7"/>
      <c r="E15" s="14">
        <v>8</v>
      </c>
      <c r="F15" s="7"/>
      <c r="G15" s="7" t="s">
        <v>131</v>
      </c>
      <c r="H15" s="7"/>
      <c r="I15" s="27">
        <f>M13/E14</f>
        <v>341.35606060606057</v>
      </c>
      <c r="J15" s="7"/>
      <c r="K15" s="7">
        <f>360*22</f>
        <v>7920</v>
      </c>
      <c r="L15" s="7"/>
      <c r="M15" s="7"/>
    </row>
    <row r="16" spans="2:13" ht="13.5">
      <c r="B16" s="7"/>
      <c r="C16" s="15" t="s">
        <v>128</v>
      </c>
      <c r="D16" s="7"/>
      <c r="E16" s="14">
        <v>1</v>
      </c>
      <c r="F16" s="7"/>
      <c r="G16" s="7"/>
      <c r="H16" s="7"/>
      <c r="I16" s="7"/>
      <c r="J16" s="7"/>
      <c r="K16" s="7"/>
      <c r="L16" s="17">
        <f>68/56000</f>
        <v>0.0012142857142857142</v>
      </c>
      <c r="M16" s="7"/>
    </row>
    <row r="17" spans="2:13" ht="13.5">
      <c r="B17" s="7"/>
      <c r="C17" s="9" t="s">
        <v>129</v>
      </c>
      <c r="D17" s="7"/>
      <c r="E17" s="14">
        <v>30</v>
      </c>
      <c r="F17" s="7"/>
      <c r="G17" s="7" t="s">
        <v>12</v>
      </c>
      <c r="H17" s="7"/>
      <c r="I17" s="29">
        <f>I14/I15</f>
        <v>79.09629596750928</v>
      </c>
      <c r="J17" s="25" t="s">
        <v>136</v>
      </c>
      <c r="K17" s="7"/>
      <c r="L17" s="18"/>
      <c r="M17" s="7"/>
    </row>
    <row r="18" spans="2:13" ht="12.75">
      <c r="B18" s="19"/>
      <c r="C18" s="7"/>
      <c r="D18" s="7"/>
      <c r="E18" s="7"/>
      <c r="F18" s="7"/>
      <c r="G18" s="7"/>
      <c r="H18" s="7"/>
      <c r="I18" s="7"/>
      <c r="J18" s="7"/>
      <c r="K18" s="19"/>
      <c r="L18" s="7"/>
      <c r="M18" s="7"/>
    </row>
    <row r="19" spans="2:13" ht="12.75">
      <c r="B19" s="19"/>
      <c r="C19" s="7"/>
      <c r="D19" s="7"/>
      <c r="E19" s="7"/>
      <c r="F19" s="7"/>
      <c r="G19" s="7"/>
      <c r="H19" s="7"/>
      <c r="I19" s="7"/>
      <c r="J19" s="31"/>
      <c r="K19" s="19"/>
      <c r="L19" s="7"/>
      <c r="M19" s="7"/>
    </row>
    <row r="20" spans="2:13" ht="12.75">
      <c r="B20" s="30"/>
      <c r="C20" s="1"/>
      <c r="D20" s="1"/>
      <c r="E20" s="1"/>
      <c r="F20" s="1"/>
      <c r="G20" s="1"/>
      <c r="H20" s="1"/>
      <c r="I20" s="1"/>
      <c r="J20" s="1"/>
      <c r="K20" s="30"/>
      <c r="L20" s="1"/>
      <c r="M20" s="1"/>
    </row>
    <row r="21" spans="2:13" ht="12.75">
      <c r="B21" s="16"/>
      <c r="C21" s="33" t="s">
        <v>134</v>
      </c>
      <c r="D21" s="16"/>
      <c r="E21" s="16"/>
      <c r="F21" s="16"/>
      <c r="G21" s="34">
        <f>I17</f>
        <v>79.09629596750928</v>
      </c>
      <c r="H21" s="33" t="s">
        <v>135</v>
      </c>
      <c r="I21" s="16"/>
      <c r="J21" s="16"/>
      <c r="K21" s="16"/>
      <c r="L21" s="16"/>
      <c r="M21" s="16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="1" customFormat="1" ht="12.75">
      <c r="C33" s="11"/>
    </row>
    <row r="34" spans="3:11" s="1" customFormat="1" ht="12.75">
      <c r="C34" s="11"/>
      <c r="K34" s="92"/>
    </row>
    <row r="35" s="1" customFormat="1" ht="12.75">
      <c r="C35" s="11"/>
    </row>
    <row r="36" s="1" customFormat="1" ht="12.75">
      <c r="C36" s="11"/>
    </row>
    <row r="37" s="1" customFormat="1" ht="12.75">
      <c r="C37" s="11"/>
    </row>
    <row r="38" s="1" customFormat="1" ht="12.75">
      <c r="C38" s="11"/>
    </row>
    <row r="39" s="1" customFormat="1" ht="12.75">
      <c r="C39" s="11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2">
    <mergeCell ref="B1:L1"/>
    <mergeCell ref="K13:L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="70" zoomScaleNormal="70" zoomScalePageLayoutView="0" workbookViewId="0" topLeftCell="A1">
      <selection activeCell="C17" sqref="C17"/>
    </sheetView>
  </sheetViews>
  <sheetFormatPr defaultColWidth="11.421875" defaultRowHeight="12.75"/>
  <cols>
    <col min="1" max="1" width="8.7109375" style="38" bestFit="1" customWidth="1"/>
    <col min="2" max="2" width="29.57421875" style="38" customWidth="1"/>
    <col min="3" max="3" width="26.28125" style="38" bestFit="1" customWidth="1"/>
    <col min="4" max="18" width="5.421875" style="38" customWidth="1"/>
    <col min="19" max="19" width="17.140625" style="38" customWidth="1"/>
    <col min="20" max="16384" width="11.421875" style="38" customWidth="1"/>
  </cols>
  <sheetData>
    <row r="1" spans="1:19" ht="44.25" customHeight="1" thickBot="1">
      <c r="A1" s="100" t="s">
        <v>42</v>
      </c>
      <c r="B1" s="102" t="s">
        <v>41</v>
      </c>
      <c r="C1" s="104" t="s">
        <v>53</v>
      </c>
      <c r="D1" s="105"/>
      <c r="E1" s="105"/>
      <c r="F1" s="105"/>
      <c r="G1" s="105"/>
      <c r="H1" s="105"/>
      <c r="I1" s="106"/>
      <c r="J1" s="99" t="s">
        <v>54</v>
      </c>
      <c r="K1" s="99"/>
      <c r="L1" s="99"/>
      <c r="M1" s="98" t="s">
        <v>61</v>
      </c>
      <c r="N1" s="98"/>
      <c r="O1" s="98"/>
      <c r="P1" s="99" t="s">
        <v>57</v>
      </c>
      <c r="Q1" s="99"/>
      <c r="R1" s="99"/>
      <c r="S1" s="37"/>
    </row>
    <row r="2" spans="1:19" ht="44.25" customHeight="1" thickBot="1">
      <c r="A2" s="101"/>
      <c r="B2" s="103"/>
      <c r="C2" s="107"/>
      <c r="D2" s="108"/>
      <c r="E2" s="108"/>
      <c r="F2" s="108"/>
      <c r="G2" s="108"/>
      <c r="H2" s="108"/>
      <c r="I2" s="109"/>
      <c r="J2" s="99" t="s">
        <v>55</v>
      </c>
      <c r="K2" s="99"/>
      <c r="L2" s="99"/>
      <c r="M2" s="98" t="s">
        <v>15</v>
      </c>
      <c r="N2" s="98"/>
      <c r="O2" s="98"/>
      <c r="P2" s="99" t="s">
        <v>56</v>
      </c>
      <c r="Q2" s="99"/>
      <c r="R2" s="99"/>
      <c r="S2" s="37" t="s">
        <v>58</v>
      </c>
    </row>
    <row r="3" spans="1:19" ht="67.5">
      <c r="A3" s="39" t="s">
        <v>16</v>
      </c>
      <c r="B3" s="39" t="s">
        <v>43</v>
      </c>
      <c r="C3" s="40" t="s">
        <v>52</v>
      </c>
      <c r="D3" s="39">
        <v>1</v>
      </c>
      <c r="E3" s="39">
        <v>2</v>
      </c>
      <c r="F3" s="39">
        <v>3</v>
      </c>
      <c r="G3" s="39">
        <v>4</v>
      </c>
      <c r="H3" s="39">
        <v>5</v>
      </c>
      <c r="I3" s="39">
        <v>6</v>
      </c>
      <c r="J3" s="39">
        <v>7</v>
      </c>
      <c r="K3" s="3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39">
        <v>14</v>
      </c>
      <c r="R3" s="39">
        <v>15</v>
      </c>
      <c r="S3" s="40" t="s">
        <v>59</v>
      </c>
    </row>
    <row r="4" spans="1:19" ht="19.5">
      <c r="A4" s="41">
        <v>1</v>
      </c>
      <c r="B4" s="41" t="s">
        <v>44</v>
      </c>
      <c r="C4" s="41"/>
      <c r="D4" s="42">
        <v>21</v>
      </c>
      <c r="E4" s="42">
        <v>22</v>
      </c>
      <c r="F4" s="42">
        <v>20</v>
      </c>
      <c r="G4" s="42">
        <v>21</v>
      </c>
      <c r="H4" s="42">
        <v>22</v>
      </c>
      <c r="I4" s="42">
        <v>22</v>
      </c>
      <c r="J4" s="42">
        <v>25</v>
      </c>
      <c r="K4" s="42">
        <v>28</v>
      </c>
      <c r="L4" s="42">
        <v>22</v>
      </c>
      <c r="M4" s="42">
        <v>20</v>
      </c>
      <c r="N4" s="42">
        <v>17</v>
      </c>
      <c r="O4" s="42">
        <v>24</v>
      </c>
      <c r="P4" s="42">
        <v>22</v>
      </c>
      <c r="Q4" s="42">
        <v>27</v>
      </c>
      <c r="R4" s="42">
        <v>22</v>
      </c>
      <c r="S4" s="43">
        <f>MODE(D4:R4)</f>
        <v>22</v>
      </c>
    </row>
    <row r="5" spans="1:19" ht="19.5">
      <c r="A5" s="44">
        <v>2</v>
      </c>
      <c r="B5" s="44" t="s">
        <v>45</v>
      </c>
      <c r="C5" s="44"/>
      <c r="D5" s="44">
        <v>45</v>
      </c>
      <c r="E5" s="44">
        <v>41</v>
      </c>
      <c r="F5" s="44">
        <v>44</v>
      </c>
      <c r="G5" s="44">
        <v>45</v>
      </c>
      <c r="H5" s="44">
        <v>48</v>
      </c>
      <c r="I5" s="44">
        <v>47</v>
      </c>
      <c r="J5" s="44">
        <v>49</v>
      </c>
      <c r="K5" s="44">
        <v>47</v>
      </c>
      <c r="L5" s="44">
        <v>49</v>
      </c>
      <c r="M5" s="44">
        <v>49</v>
      </c>
      <c r="N5" s="44">
        <v>45</v>
      </c>
      <c r="O5" s="44">
        <v>45</v>
      </c>
      <c r="P5" s="44">
        <v>43</v>
      </c>
      <c r="Q5" s="44">
        <v>39</v>
      </c>
      <c r="R5" s="44">
        <v>40</v>
      </c>
      <c r="S5" s="43">
        <f>MODE(D5:R5)</f>
        <v>45</v>
      </c>
    </row>
    <row r="6" spans="1:19" ht="19.5">
      <c r="A6" s="41">
        <v>3</v>
      </c>
      <c r="B6" s="41" t="s">
        <v>46</v>
      </c>
      <c r="C6" s="41"/>
      <c r="D6" s="42">
        <v>16</v>
      </c>
      <c r="E6" s="42">
        <v>19</v>
      </c>
      <c r="F6" s="42">
        <v>22</v>
      </c>
      <c r="G6" s="42">
        <v>19</v>
      </c>
      <c r="H6" s="42">
        <v>19</v>
      </c>
      <c r="I6" s="42">
        <v>15</v>
      </c>
      <c r="J6" s="42">
        <v>19</v>
      </c>
      <c r="K6" s="42">
        <v>17</v>
      </c>
      <c r="L6" s="42">
        <v>16</v>
      </c>
      <c r="M6" s="42">
        <v>19</v>
      </c>
      <c r="N6" s="42">
        <v>16</v>
      </c>
      <c r="O6" s="42">
        <v>18</v>
      </c>
      <c r="P6" s="42">
        <v>20</v>
      </c>
      <c r="Q6" s="42">
        <v>21</v>
      </c>
      <c r="R6" s="42">
        <v>23</v>
      </c>
      <c r="S6" s="43">
        <f aca="true" t="shared" si="0" ref="S6:S11">MODE(D6:R6)</f>
        <v>19</v>
      </c>
    </row>
    <row r="7" spans="1:19" ht="19.5">
      <c r="A7" s="41">
        <v>4</v>
      </c>
      <c r="B7" s="41" t="s">
        <v>47</v>
      </c>
      <c r="C7" s="41"/>
      <c r="D7" s="42">
        <v>67</v>
      </c>
      <c r="E7" s="42">
        <v>63</v>
      </c>
      <c r="F7" s="42">
        <v>66</v>
      </c>
      <c r="G7" s="42">
        <v>63</v>
      </c>
      <c r="H7" s="42">
        <v>67</v>
      </c>
      <c r="I7" s="42">
        <v>64</v>
      </c>
      <c r="J7" s="42">
        <v>63</v>
      </c>
      <c r="K7" s="42">
        <v>59</v>
      </c>
      <c r="L7" s="42">
        <v>63</v>
      </c>
      <c r="M7" s="42">
        <v>59</v>
      </c>
      <c r="N7" s="42">
        <v>65</v>
      </c>
      <c r="O7" s="42">
        <v>63</v>
      </c>
      <c r="P7" s="42">
        <v>66</v>
      </c>
      <c r="Q7" s="42">
        <v>63</v>
      </c>
      <c r="R7" s="42">
        <v>65</v>
      </c>
      <c r="S7" s="43">
        <f t="shared" si="0"/>
        <v>63</v>
      </c>
    </row>
    <row r="8" spans="1:19" ht="19.5">
      <c r="A8" s="41">
        <v>5</v>
      </c>
      <c r="B8" s="41" t="s">
        <v>48</v>
      </c>
      <c r="C8" s="41"/>
      <c r="D8" s="42">
        <v>21</v>
      </c>
      <c r="E8" s="42">
        <v>22</v>
      </c>
      <c r="F8" s="42">
        <v>22</v>
      </c>
      <c r="G8" s="42">
        <v>22</v>
      </c>
      <c r="H8" s="42">
        <v>25</v>
      </c>
      <c r="I8" s="42">
        <v>22</v>
      </c>
      <c r="J8" s="42">
        <v>23</v>
      </c>
      <c r="K8" s="42">
        <v>27</v>
      </c>
      <c r="L8" s="42">
        <v>22</v>
      </c>
      <c r="M8" s="42">
        <v>22</v>
      </c>
      <c r="N8" s="42">
        <v>27</v>
      </c>
      <c r="O8" s="42">
        <v>23</v>
      </c>
      <c r="P8" s="42">
        <v>22</v>
      </c>
      <c r="Q8" s="42">
        <v>22</v>
      </c>
      <c r="R8" s="42">
        <v>19</v>
      </c>
      <c r="S8" s="43">
        <f t="shared" si="0"/>
        <v>22</v>
      </c>
    </row>
    <row r="9" spans="1:19" ht="19.5">
      <c r="A9" s="41">
        <v>6</v>
      </c>
      <c r="B9" s="41" t="s">
        <v>49</v>
      </c>
      <c r="C9" s="41"/>
      <c r="D9" s="42">
        <v>32</v>
      </c>
      <c r="E9" s="42">
        <v>33</v>
      </c>
      <c r="F9" s="42">
        <v>34</v>
      </c>
      <c r="G9" s="42">
        <v>32</v>
      </c>
      <c r="H9" s="42">
        <v>32</v>
      </c>
      <c r="I9" s="42">
        <v>38</v>
      </c>
      <c r="J9" s="42">
        <v>39</v>
      </c>
      <c r="K9" s="42">
        <v>36</v>
      </c>
      <c r="L9" s="42">
        <v>33</v>
      </c>
      <c r="M9" s="42">
        <v>32</v>
      </c>
      <c r="N9" s="42">
        <v>35</v>
      </c>
      <c r="O9" s="42">
        <v>31</v>
      </c>
      <c r="P9" s="42">
        <v>30</v>
      </c>
      <c r="Q9" s="42">
        <v>29</v>
      </c>
      <c r="R9" s="42">
        <v>32</v>
      </c>
      <c r="S9" s="43">
        <f t="shared" si="0"/>
        <v>32</v>
      </c>
    </row>
    <row r="10" spans="1:19" ht="19.5">
      <c r="A10" s="41">
        <v>7</v>
      </c>
      <c r="B10" s="45" t="s">
        <v>50</v>
      </c>
      <c r="C10" s="45"/>
      <c r="D10" s="45">
        <v>139</v>
      </c>
      <c r="E10" s="45">
        <v>137</v>
      </c>
      <c r="F10" s="45">
        <v>133</v>
      </c>
      <c r="G10" s="45">
        <v>137</v>
      </c>
      <c r="H10" s="45">
        <v>134</v>
      </c>
      <c r="I10" s="45">
        <v>132</v>
      </c>
      <c r="J10" s="45">
        <v>133</v>
      </c>
      <c r="K10" s="45">
        <v>139</v>
      </c>
      <c r="L10" s="45">
        <v>136</v>
      </c>
      <c r="M10" s="45">
        <v>135</v>
      </c>
      <c r="N10" s="45">
        <v>134</v>
      </c>
      <c r="O10" s="45">
        <v>134</v>
      </c>
      <c r="P10" s="45">
        <v>136</v>
      </c>
      <c r="Q10" s="45">
        <v>137</v>
      </c>
      <c r="R10" s="45">
        <v>134</v>
      </c>
      <c r="S10" s="43">
        <f t="shared" si="0"/>
        <v>134</v>
      </c>
    </row>
    <row r="11" spans="1:19" ht="19.5">
      <c r="A11" s="41">
        <v>8</v>
      </c>
      <c r="B11" s="44" t="s">
        <v>51</v>
      </c>
      <c r="C11" s="44"/>
      <c r="D11" s="44">
        <v>45</v>
      </c>
      <c r="E11" s="44">
        <v>43</v>
      </c>
      <c r="F11" s="44">
        <v>49</v>
      </c>
      <c r="G11" s="44">
        <v>43</v>
      </c>
      <c r="H11" s="44">
        <v>49</v>
      </c>
      <c r="I11" s="44">
        <v>42</v>
      </c>
      <c r="J11" s="44">
        <v>47</v>
      </c>
      <c r="K11" s="44">
        <v>41</v>
      </c>
      <c r="L11" s="44">
        <v>49</v>
      </c>
      <c r="M11" s="44">
        <v>45</v>
      </c>
      <c r="N11" s="44">
        <v>48</v>
      </c>
      <c r="O11" s="44">
        <v>42</v>
      </c>
      <c r="P11" s="44">
        <v>47</v>
      </c>
      <c r="Q11" s="44">
        <v>46</v>
      </c>
      <c r="R11" s="44"/>
      <c r="S11" s="43">
        <f t="shared" si="0"/>
        <v>49</v>
      </c>
    </row>
    <row r="12" spans="1:19" ht="19.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20.25" thickBot="1">
      <c r="A13" s="41"/>
      <c r="B13" s="41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6"/>
    </row>
    <row r="14" spans="1:19" ht="20.25" thickBot="1">
      <c r="A14" s="95" t="s">
        <v>60</v>
      </c>
      <c r="B14" s="96"/>
      <c r="C14" s="97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</row>
  </sheetData>
  <sheetProtection/>
  <mergeCells count="10">
    <mergeCell ref="A14:C14"/>
    <mergeCell ref="M1:O1"/>
    <mergeCell ref="P1:R1"/>
    <mergeCell ref="J2:L2"/>
    <mergeCell ref="M2:O2"/>
    <mergeCell ref="P2:R2"/>
    <mergeCell ref="A1:A2"/>
    <mergeCell ref="B1:B2"/>
    <mergeCell ref="C1:I2"/>
    <mergeCell ref="J1:L1"/>
  </mergeCells>
  <printOptions/>
  <pageMargins left="0.51" right="0.34" top="0.54" bottom="0.72" header="0.34" footer="0.33"/>
  <pageSetup fitToHeight="1" fitToWidth="1" horizontalDpi="600" verticalDpi="600" orientation="landscape" scale="80" r:id="rId1"/>
  <headerFooter alignWithMargins="0">
    <oddFooter>&amp;Rwww.leansixsigmainstitute.org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X18"/>
  <sheetViews>
    <sheetView zoomScalePageLayoutView="0" workbookViewId="0" topLeftCell="A2">
      <selection activeCell="Q18" sqref="Q18"/>
    </sheetView>
  </sheetViews>
  <sheetFormatPr defaultColWidth="11.421875" defaultRowHeight="12.75"/>
  <cols>
    <col min="1" max="1" width="11.421875" style="0" customWidth="1"/>
    <col min="2" max="2" width="23.00390625" style="0" customWidth="1"/>
    <col min="3" max="8" width="3.28125" style="0" bestFit="1" customWidth="1"/>
    <col min="9" max="9" width="4.00390625" style="0" bestFit="1" customWidth="1"/>
    <col min="10" max="11" width="3.28125" style="0" bestFit="1" customWidth="1"/>
    <col min="12" max="12" width="4.4218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24" ht="144.75" customHeight="1">
      <c r="A6" s="4"/>
      <c r="B6" s="5"/>
      <c r="C6" s="110" t="s">
        <v>72</v>
      </c>
      <c r="D6" s="110" t="s">
        <v>45</v>
      </c>
      <c r="E6" s="110" t="s">
        <v>46</v>
      </c>
      <c r="F6" s="110" t="s">
        <v>73</v>
      </c>
      <c r="G6" s="110" t="s">
        <v>48</v>
      </c>
      <c r="H6" s="110" t="s">
        <v>74</v>
      </c>
      <c r="I6" s="110" t="s">
        <v>75</v>
      </c>
      <c r="J6" s="110" t="s">
        <v>76</v>
      </c>
      <c r="K6" s="110" t="s">
        <v>77</v>
      </c>
      <c r="L6" s="111" t="s">
        <v>4</v>
      </c>
      <c r="M6" s="113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12.75">
      <c r="A7" s="2" t="s">
        <v>63</v>
      </c>
      <c r="B7" s="2" t="s">
        <v>64</v>
      </c>
      <c r="C7" s="112"/>
      <c r="D7" s="110"/>
      <c r="E7" s="110"/>
      <c r="F7" s="110"/>
      <c r="G7" s="110"/>
      <c r="H7" s="110"/>
      <c r="I7" s="110"/>
      <c r="J7" s="110"/>
      <c r="K7" s="110"/>
      <c r="L7" s="111"/>
      <c r="M7" t="s">
        <v>78</v>
      </c>
      <c r="N7" t="s">
        <v>79</v>
      </c>
      <c r="O7" t="s">
        <v>80</v>
      </c>
      <c r="P7" t="s">
        <v>81</v>
      </c>
      <c r="Q7" t="s">
        <v>82</v>
      </c>
      <c r="R7" t="s">
        <v>83</v>
      </c>
      <c r="S7" t="s">
        <v>84</v>
      </c>
      <c r="T7" t="s">
        <v>85</v>
      </c>
      <c r="U7" t="s">
        <v>86</v>
      </c>
      <c r="V7" t="s">
        <v>87</v>
      </c>
      <c r="W7" t="s">
        <v>88</v>
      </c>
      <c r="X7" t="s">
        <v>89</v>
      </c>
    </row>
    <row r="8" spans="1:24" ht="12.75">
      <c r="A8" s="2" t="s">
        <v>0</v>
      </c>
      <c r="B8" s="2" t="s">
        <v>65</v>
      </c>
      <c r="C8" s="2">
        <v>25</v>
      </c>
      <c r="D8" s="2">
        <v>45</v>
      </c>
      <c r="E8" s="2">
        <v>12</v>
      </c>
      <c r="F8" s="2">
        <v>45</v>
      </c>
      <c r="G8" s="2">
        <v>22</v>
      </c>
      <c r="H8" s="2">
        <v>34</v>
      </c>
      <c r="I8" s="2">
        <v>114</v>
      </c>
      <c r="J8" s="2">
        <v>35</v>
      </c>
      <c r="K8" s="2"/>
      <c r="L8" s="6">
        <f>SUM(C8:K8)</f>
        <v>332</v>
      </c>
      <c r="M8" s="23">
        <v>280</v>
      </c>
      <c r="N8" s="23">
        <v>320</v>
      </c>
      <c r="O8" s="23">
        <v>360</v>
      </c>
      <c r="P8" s="23">
        <v>400</v>
      </c>
      <c r="Q8" s="23">
        <v>440</v>
      </c>
      <c r="R8" s="23">
        <v>480</v>
      </c>
      <c r="S8" s="23">
        <v>520</v>
      </c>
      <c r="T8" s="23">
        <v>560</v>
      </c>
      <c r="U8" s="23">
        <v>600</v>
      </c>
      <c r="V8" s="23">
        <v>640</v>
      </c>
      <c r="W8" s="23">
        <v>680</v>
      </c>
      <c r="X8" s="23">
        <v>720</v>
      </c>
    </row>
    <row r="9" spans="1:15" ht="12.75">
      <c r="A9" s="2" t="s">
        <v>1</v>
      </c>
      <c r="B9" s="2" t="s">
        <v>66</v>
      </c>
      <c r="C9" s="2">
        <v>35</v>
      </c>
      <c r="D9" s="2">
        <v>45</v>
      </c>
      <c r="E9" s="2">
        <v>14</v>
      </c>
      <c r="F9" s="2">
        <v>62</v>
      </c>
      <c r="G9" s="2">
        <v>22</v>
      </c>
      <c r="H9" s="2">
        <v>56</v>
      </c>
      <c r="I9" s="2">
        <v>134</v>
      </c>
      <c r="J9" s="2">
        <v>56</v>
      </c>
      <c r="K9" s="2"/>
      <c r="L9" s="6">
        <f aca="true" t="shared" si="0" ref="L9:L14">SUM(C9:K9)</f>
        <v>424</v>
      </c>
      <c r="M9" s="23">
        <v>440</v>
      </c>
      <c r="N9" s="23">
        <v>234</v>
      </c>
      <c r="O9" s="23">
        <v>340</v>
      </c>
    </row>
    <row r="10" spans="1:15" ht="12.75">
      <c r="A10" s="2" t="s">
        <v>2</v>
      </c>
      <c r="B10" s="2" t="s">
        <v>67</v>
      </c>
      <c r="C10" s="2">
        <v>28</v>
      </c>
      <c r="D10" s="2">
        <v>45</v>
      </c>
      <c r="E10" s="2">
        <v>19</v>
      </c>
      <c r="F10" s="2">
        <v>56</v>
      </c>
      <c r="G10" s="2">
        <v>22</v>
      </c>
      <c r="H10" s="2">
        <v>44</v>
      </c>
      <c r="I10" s="2">
        <v>121</v>
      </c>
      <c r="J10" s="2">
        <v>33</v>
      </c>
      <c r="K10" s="2"/>
      <c r="L10" s="6">
        <f t="shared" si="0"/>
        <v>368</v>
      </c>
      <c r="M10" s="23">
        <v>322</v>
      </c>
      <c r="N10" s="23">
        <v>333</v>
      </c>
      <c r="O10" s="23">
        <v>564</v>
      </c>
    </row>
    <row r="11" spans="1:15" ht="12.75">
      <c r="A11" s="2" t="s">
        <v>3</v>
      </c>
      <c r="B11" s="2" t="s">
        <v>68</v>
      </c>
      <c r="C11" s="2">
        <v>22</v>
      </c>
      <c r="D11" s="2">
        <v>45</v>
      </c>
      <c r="E11" s="2">
        <v>11</v>
      </c>
      <c r="F11" s="2">
        <v>50</v>
      </c>
      <c r="G11" s="2">
        <v>22</v>
      </c>
      <c r="H11" s="2">
        <v>32</v>
      </c>
      <c r="I11" s="2">
        <v>119</v>
      </c>
      <c r="J11" s="2">
        <v>44</v>
      </c>
      <c r="K11" s="2"/>
      <c r="L11" s="6">
        <f t="shared" si="0"/>
        <v>345</v>
      </c>
      <c r="M11" s="23">
        <v>256</v>
      </c>
      <c r="N11" s="23">
        <v>301</v>
      </c>
      <c r="O11" s="23">
        <v>322</v>
      </c>
    </row>
    <row r="12" spans="1:15" ht="12.75">
      <c r="A12" s="2" t="s">
        <v>6</v>
      </c>
      <c r="B12" s="2" t="s">
        <v>69</v>
      </c>
      <c r="C12" s="2">
        <v>14.5</v>
      </c>
      <c r="D12" s="2">
        <v>45</v>
      </c>
      <c r="E12" s="2">
        <v>14.5</v>
      </c>
      <c r="F12" s="3" t="s">
        <v>5</v>
      </c>
      <c r="G12" s="3" t="s">
        <v>5</v>
      </c>
      <c r="H12" s="3" t="s">
        <v>5</v>
      </c>
      <c r="I12" s="2">
        <v>122.5</v>
      </c>
      <c r="J12" s="2">
        <v>46.5</v>
      </c>
      <c r="K12" s="2"/>
      <c r="L12" s="6">
        <f t="shared" si="0"/>
        <v>243</v>
      </c>
      <c r="M12" s="23">
        <v>244</v>
      </c>
      <c r="N12" s="23">
        <v>245</v>
      </c>
      <c r="O12" s="23">
        <v>342</v>
      </c>
    </row>
    <row r="13" spans="1:15" ht="12.75">
      <c r="A13" s="2" t="s">
        <v>7</v>
      </c>
      <c r="B13" s="2" t="s">
        <v>70</v>
      </c>
      <c r="C13" s="2">
        <v>10.2</v>
      </c>
      <c r="D13" s="2">
        <v>45</v>
      </c>
      <c r="E13" s="2">
        <v>14.7</v>
      </c>
      <c r="F13" s="3" t="s">
        <v>5</v>
      </c>
      <c r="G13" s="3" t="s">
        <v>5</v>
      </c>
      <c r="H13" s="3" t="s">
        <v>5</v>
      </c>
      <c r="I13" s="2">
        <v>122.7</v>
      </c>
      <c r="J13" s="2">
        <v>49</v>
      </c>
      <c r="K13" s="2"/>
      <c r="L13" s="6">
        <f t="shared" si="0"/>
        <v>241.60000000000002</v>
      </c>
      <c r="M13" s="23">
        <v>564</v>
      </c>
      <c r="N13" s="23">
        <v>343</v>
      </c>
      <c r="O13" s="23">
        <v>456</v>
      </c>
    </row>
    <row r="14" spans="1:14" ht="12.75">
      <c r="A14" s="2" t="s">
        <v>8</v>
      </c>
      <c r="B14" s="2" t="s">
        <v>71</v>
      </c>
      <c r="C14" s="2">
        <v>5.9</v>
      </c>
      <c r="D14" s="2">
        <v>45</v>
      </c>
      <c r="E14" s="2">
        <v>14.9</v>
      </c>
      <c r="F14" s="3" t="s">
        <v>5</v>
      </c>
      <c r="G14" s="3" t="s">
        <v>5</v>
      </c>
      <c r="H14" s="3" t="s">
        <v>5</v>
      </c>
      <c r="I14" s="2">
        <v>122.9</v>
      </c>
      <c r="J14" s="2">
        <v>51.5</v>
      </c>
      <c r="K14" s="2"/>
      <c r="L14" s="6">
        <f t="shared" si="0"/>
        <v>240.2</v>
      </c>
      <c r="M14">
        <v>1022</v>
      </c>
      <c r="N14" s="23">
        <v>945</v>
      </c>
    </row>
    <row r="15" spans="13:14" ht="12.75">
      <c r="M15">
        <f>SUM(M8:M14)</f>
        <v>3128</v>
      </c>
      <c r="N15">
        <f>SUM(N8:N14)</f>
        <v>2721</v>
      </c>
    </row>
    <row r="18" spans="13:15" ht="12.75">
      <c r="M18">
        <f>SUM(M8:M11)</f>
        <v>1298</v>
      </c>
      <c r="N18">
        <f>SUM(N8:N11)</f>
        <v>1188</v>
      </c>
      <c r="O18">
        <f>SUM(O8:O11)</f>
        <v>1586</v>
      </c>
    </row>
  </sheetData>
  <sheetProtection/>
  <mergeCells count="11">
    <mergeCell ref="M6:X6"/>
    <mergeCell ref="G6:G7"/>
    <mergeCell ref="H6:H7"/>
    <mergeCell ref="I6:I7"/>
    <mergeCell ref="J6:J7"/>
    <mergeCell ref="K6:K7"/>
    <mergeCell ref="L6:L7"/>
    <mergeCell ref="C6:C7"/>
    <mergeCell ref="D6:D7"/>
    <mergeCell ref="E6:E7"/>
    <mergeCell ref="F6:F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3"/>
  <sheetViews>
    <sheetView tabSelected="1" zoomScale="40" zoomScaleNormal="40" zoomScalePageLayoutView="0" workbookViewId="0" topLeftCell="C1">
      <selection activeCell="V19" sqref="V19"/>
    </sheetView>
  </sheetViews>
  <sheetFormatPr defaultColWidth="11.421875" defaultRowHeight="12.75"/>
  <cols>
    <col min="1" max="3" width="11.421875" style="0" customWidth="1"/>
    <col min="4" max="23" width="17.7109375" style="0" customWidth="1"/>
    <col min="24" max="26" width="11.421875" style="0" customWidth="1"/>
    <col min="27" max="35" width="11.421875" style="1" customWidth="1"/>
  </cols>
  <sheetData>
    <row r="1" spans="1:26" ht="30">
      <c r="A1" s="1"/>
      <c r="B1" s="1"/>
      <c r="C1" s="1"/>
      <c r="D1" s="20" t="s">
        <v>9</v>
      </c>
      <c r="E1" s="1"/>
      <c r="F1" s="1"/>
      <c r="G1" s="1"/>
      <c r="H1" s="21" t="s">
        <v>42</v>
      </c>
      <c r="I1" s="2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 t="s">
        <v>40</v>
      </c>
      <c r="N4" s="21"/>
      <c r="O4" s="21"/>
      <c r="P4" s="21"/>
      <c r="Q4" s="21"/>
      <c r="R4" s="1"/>
      <c r="S4" s="21" t="s">
        <v>39</v>
      </c>
      <c r="T4" s="21"/>
      <c r="U4" s="1"/>
      <c r="V4" s="21" t="s">
        <v>38</v>
      </c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"/>
      <c r="C8" s="1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1"/>
      <c r="X8" s="1"/>
      <c r="Y8" s="1"/>
      <c r="Z8" s="1"/>
    </row>
    <row r="9" spans="1:26" ht="12.75">
      <c r="A9" s="1"/>
      <c r="B9" s="1"/>
      <c r="C9" s="1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1"/>
      <c r="X9" s="1"/>
      <c r="Y9" s="1"/>
      <c r="Z9" s="1"/>
    </row>
    <row r="10" spans="1:26" ht="12.75">
      <c r="A10" s="1"/>
      <c r="B10" s="1"/>
      <c r="C10" s="1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1"/>
      <c r="X10" s="1"/>
      <c r="Y10" s="1"/>
      <c r="Z10" s="1"/>
    </row>
    <row r="11" spans="1:26" ht="12.75">
      <c r="A11" s="1"/>
      <c r="B11" s="1"/>
      <c r="C11" s="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1"/>
      <c r="X11" s="1"/>
      <c r="Y11" s="1"/>
      <c r="Z11" s="1"/>
    </row>
    <row r="12" spans="1:26" ht="12.75">
      <c r="A12" s="1"/>
      <c r="B12" s="1"/>
      <c r="C12" s="1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"/>
      <c r="X12" s="1"/>
      <c r="Y12" s="1"/>
      <c r="Z12" s="1"/>
    </row>
    <row r="13" spans="1:26" ht="12.75">
      <c r="A13" s="1"/>
      <c r="B13" s="1"/>
      <c r="C13" s="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1"/>
      <c r="X13" s="1"/>
      <c r="Y13" s="1"/>
      <c r="Z13" s="1"/>
    </row>
    <row r="14" spans="1:26" ht="12.75">
      <c r="A14" s="1"/>
      <c r="B14" s="1"/>
      <c r="C14" s="1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1"/>
      <c r="X14" s="1"/>
      <c r="Y14" s="1"/>
      <c r="Z14" s="1"/>
    </row>
    <row r="15" spans="1:26" ht="20.25">
      <c r="A15" s="1"/>
      <c r="B15" s="1"/>
      <c r="C15" s="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70" t="s">
        <v>104</v>
      </c>
      <c r="W15" s="1"/>
      <c r="X15" s="1"/>
      <c r="Y15" s="1"/>
      <c r="Z15" s="1"/>
    </row>
    <row r="16" spans="1:26" ht="18">
      <c r="A16" s="1"/>
      <c r="B16" s="1"/>
      <c r="C16" s="1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7"/>
      <c r="W16" s="1"/>
      <c r="X16" s="1"/>
      <c r="Y16" s="1"/>
      <c r="Z16" s="1"/>
    </row>
    <row r="17" spans="1:26" ht="14.25">
      <c r="A17" s="1"/>
      <c r="B17" s="1"/>
      <c r="C17" s="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  <c r="W17" s="1"/>
      <c r="X17" s="1"/>
      <c r="Y17" s="1"/>
      <c r="Z17" s="1"/>
    </row>
    <row r="18" spans="1:26" ht="14.25">
      <c r="A18" s="1"/>
      <c r="B18" s="1"/>
      <c r="C18" s="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1"/>
      <c r="X18" s="1"/>
      <c r="Y18" s="1"/>
      <c r="Z18" s="1"/>
    </row>
    <row r="19" spans="1:26" ht="12.75">
      <c r="A19" s="1"/>
      <c r="B19" s="1"/>
      <c r="C19" s="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1"/>
      <c r="X19" s="1"/>
      <c r="Y19" s="1"/>
      <c r="Z19" s="1"/>
    </row>
    <row r="20" spans="1:26" ht="12.75">
      <c r="A20" s="1"/>
      <c r="B20" s="1"/>
      <c r="C20" s="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1"/>
      <c r="X20" s="1"/>
      <c r="Y20" s="1"/>
      <c r="Z20" s="1"/>
    </row>
    <row r="21" spans="1:26" ht="12.75">
      <c r="A21" s="1"/>
      <c r="B21" s="1"/>
      <c r="C21" s="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1"/>
      <c r="X21" s="1"/>
      <c r="Y21" s="1"/>
      <c r="Z21" s="1"/>
    </row>
    <row r="22" spans="1:26" ht="12.75">
      <c r="A22" s="1"/>
      <c r="B22" s="1"/>
      <c r="C22" s="1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1"/>
      <c r="X22" s="1"/>
      <c r="Y22" s="1"/>
      <c r="Z22" s="1"/>
    </row>
    <row r="23" spans="1:26" ht="12.75">
      <c r="A23" s="1"/>
      <c r="B23" s="1"/>
      <c r="C23" s="1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1"/>
      <c r="X23" s="1"/>
      <c r="Y23" s="1"/>
      <c r="Z23" s="1"/>
    </row>
    <row r="24" spans="1:26" ht="12.75">
      <c r="A24" s="1"/>
      <c r="B24" s="1"/>
      <c r="C24" s="1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"/>
      <c r="X24" s="1"/>
      <c r="Y24" s="1"/>
      <c r="Z24" s="1"/>
    </row>
    <row r="25" spans="1:26" ht="12.75">
      <c r="A25" s="1"/>
      <c r="B25" s="1"/>
      <c r="C25" s="1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1"/>
      <c r="X25" s="1"/>
      <c r="Y25" s="1"/>
      <c r="Z25" s="1"/>
    </row>
    <row r="26" spans="1:26" ht="12.75">
      <c r="A26" s="1"/>
      <c r="B26" s="1"/>
      <c r="C26" s="1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1"/>
      <c r="X26" s="1"/>
      <c r="Y26" s="1"/>
      <c r="Z26" s="1"/>
    </row>
    <row r="27" spans="1:26" ht="12.75">
      <c r="A27" s="1"/>
      <c r="B27" s="1"/>
      <c r="C27" s="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1"/>
      <c r="X27" s="1"/>
      <c r="Y27" s="1"/>
      <c r="Z27" s="1"/>
    </row>
    <row r="28" spans="1:26" ht="12.75">
      <c r="A28" s="1"/>
      <c r="B28" s="1"/>
      <c r="C28" s="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1"/>
      <c r="X28" s="1"/>
      <c r="Y28" s="1"/>
      <c r="Z28" s="1"/>
    </row>
    <row r="29" spans="1:26" ht="12.75">
      <c r="A29" s="1"/>
      <c r="B29" s="1"/>
      <c r="C29" s="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1"/>
      <c r="X29" s="1"/>
      <c r="Y29" s="1"/>
      <c r="Z29" s="1"/>
    </row>
    <row r="30" spans="1:26" ht="12.75">
      <c r="A30" s="1"/>
      <c r="B30" s="1"/>
      <c r="C30" s="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1"/>
      <c r="X30" s="1"/>
      <c r="Y30" s="1"/>
      <c r="Z30" s="1"/>
    </row>
    <row r="31" spans="1:26" ht="12.75">
      <c r="A31" s="1"/>
      <c r="B31" s="1"/>
      <c r="C31" s="1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1"/>
      <c r="X31" s="1"/>
      <c r="Y31" s="1"/>
      <c r="Z31" s="1"/>
    </row>
    <row r="32" spans="1:26" ht="12.75">
      <c r="A32" s="1"/>
      <c r="B32" s="1"/>
      <c r="C32" s="1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1"/>
      <c r="X32" s="1"/>
      <c r="Y32" s="1"/>
      <c r="Z32" s="1"/>
    </row>
    <row r="33" spans="1:26" ht="12.75">
      <c r="A33" s="1"/>
      <c r="B33" s="1"/>
      <c r="C33" s="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1"/>
      <c r="X33" s="1"/>
      <c r="Y33" s="1"/>
      <c r="Z33" s="1"/>
    </row>
    <row r="34" spans="1:26" ht="12.75">
      <c r="A34" s="1"/>
      <c r="B34" s="1"/>
      <c r="C34" s="1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1"/>
      <c r="X34" s="1"/>
      <c r="Y34" s="1"/>
      <c r="Z34" s="1"/>
    </row>
    <row r="35" spans="1:26" ht="12.75">
      <c r="A35" s="1"/>
      <c r="B35" s="1"/>
      <c r="C35" s="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"/>
      <c r="X35" s="1"/>
      <c r="Y35" s="1"/>
      <c r="Z35" s="1"/>
    </row>
    <row r="36" spans="1:26" ht="12.75">
      <c r="A36" s="1"/>
      <c r="B36" s="1"/>
      <c r="C36" s="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1"/>
      <c r="X36" s="1"/>
      <c r="Y36" s="1"/>
      <c r="Z36" s="1"/>
    </row>
    <row r="37" spans="1:26" ht="12.75">
      <c r="A37" s="1"/>
      <c r="B37" s="1"/>
      <c r="C37" s="1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1"/>
      <c r="X37" s="1"/>
      <c r="Y37" s="1"/>
      <c r="Z37" s="1"/>
    </row>
    <row r="38" spans="1:35" s="59" customFormat="1" ht="18">
      <c r="A38" s="21"/>
      <c r="B38" s="21"/>
      <c r="C38" s="21"/>
      <c r="D38" s="58"/>
      <c r="E38" s="58"/>
      <c r="F38" s="58"/>
      <c r="G38" s="58"/>
      <c r="H38" s="57">
        <v>712</v>
      </c>
      <c r="I38" s="58"/>
      <c r="J38" s="57">
        <v>450</v>
      </c>
      <c r="K38" s="58"/>
      <c r="L38" s="57">
        <v>632</v>
      </c>
      <c r="M38" s="58"/>
      <c r="N38" s="57">
        <v>310</v>
      </c>
      <c r="O38" s="58"/>
      <c r="P38" s="57">
        <v>110</v>
      </c>
      <c r="Q38" s="58"/>
      <c r="R38" s="57">
        <v>217</v>
      </c>
      <c r="S38" s="58"/>
      <c r="T38" s="57">
        <v>1456</v>
      </c>
      <c r="U38" s="58"/>
      <c r="V38" s="5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26" ht="12.75">
      <c r="A39" s="1"/>
      <c r="B39" s="1"/>
      <c r="C39" s="1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1"/>
      <c r="X39" s="1"/>
      <c r="Y39" s="1"/>
      <c r="Z39" s="1"/>
    </row>
    <row r="40" spans="1:35" s="61" customFormat="1" ht="18">
      <c r="A40" s="60"/>
      <c r="B40" s="60"/>
      <c r="C40" s="60"/>
      <c r="D40" s="57"/>
      <c r="E40" s="57"/>
      <c r="F40" s="57"/>
      <c r="G40" s="57" t="s">
        <v>90</v>
      </c>
      <c r="H40" s="57"/>
      <c r="I40" s="57" t="s">
        <v>101</v>
      </c>
      <c r="J40" s="57"/>
      <c r="K40" s="57" t="s">
        <v>100</v>
      </c>
      <c r="L40" s="57"/>
      <c r="M40" s="57" t="s">
        <v>99</v>
      </c>
      <c r="N40" s="57"/>
      <c r="O40" s="57" t="s">
        <v>98</v>
      </c>
      <c r="P40" s="57"/>
      <c r="Q40" s="57" t="s">
        <v>97</v>
      </c>
      <c r="R40" s="57"/>
      <c r="S40" s="57" t="s">
        <v>96</v>
      </c>
      <c r="T40" s="57"/>
      <c r="U40" s="57"/>
      <c r="V40" s="57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</row>
    <row r="41" spans="1:35" s="61" customFormat="1" ht="18">
      <c r="A41" s="60"/>
      <c r="B41" s="60"/>
      <c r="C41" s="60"/>
      <c r="D41" s="57"/>
      <c r="E41" s="57"/>
      <c r="F41" s="57"/>
      <c r="G41" s="57" t="s">
        <v>14</v>
      </c>
      <c r="H41" s="57"/>
      <c r="I41" s="57" t="s">
        <v>27</v>
      </c>
      <c r="J41" s="57"/>
      <c r="K41" s="57" t="s">
        <v>28</v>
      </c>
      <c r="L41" s="57"/>
      <c r="M41" s="57" t="s">
        <v>29</v>
      </c>
      <c r="N41" s="57"/>
      <c r="O41" s="57" t="s">
        <v>30</v>
      </c>
      <c r="P41" s="57"/>
      <c r="Q41" s="57" t="s">
        <v>31</v>
      </c>
      <c r="R41" s="57"/>
      <c r="S41" s="57" t="s">
        <v>32</v>
      </c>
      <c r="T41" s="57"/>
      <c r="U41" s="57"/>
      <c r="V41" s="57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</row>
    <row r="42" spans="1:35" s="61" customFormat="1" ht="18">
      <c r="A42" s="60"/>
      <c r="B42" s="60"/>
      <c r="C42" s="60"/>
      <c r="D42" s="57"/>
      <c r="E42" s="57"/>
      <c r="F42" s="57"/>
      <c r="G42" s="57" t="s">
        <v>91</v>
      </c>
      <c r="H42" s="57"/>
      <c r="I42" s="57" t="s">
        <v>92</v>
      </c>
      <c r="J42" s="57"/>
      <c r="K42" s="57" t="s">
        <v>92</v>
      </c>
      <c r="L42" s="57"/>
      <c r="M42" s="57" t="s">
        <v>93</v>
      </c>
      <c r="N42" s="57"/>
      <c r="O42" s="57" t="s">
        <v>122</v>
      </c>
      <c r="P42" s="57"/>
      <c r="Q42" s="57" t="s">
        <v>93</v>
      </c>
      <c r="R42" s="57"/>
      <c r="S42" s="57" t="s">
        <v>93</v>
      </c>
      <c r="T42" s="57"/>
      <c r="U42" s="57"/>
      <c r="V42" s="57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1:26" ht="18">
      <c r="A43" s="1"/>
      <c r="B43" s="1"/>
      <c r="C43" s="1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7" t="s">
        <v>94</v>
      </c>
      <c r="R43" s="55"/>
      <c r="S43" s="57" t="s">
        <v>95</v>
      </c>
      <c r="T43" s="55"/>
      <c r="U43" s="55"/>
      <c r="V43" s="55"/>
      <c r="W43" s="1"/>
      <c r="X43" s="1"/>
      <c r="Y43" s="1"/>
      <c r="Z43" s="1"/>
    </row>
    <row r="44" spans="1:26" ht="12.75">
      <c r="A44" s="1"/>
      <c r="B44" s="1"/>
      <c r="C44" s="1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1"/>
      <c r="X44" s="1"/>
      <c r="Y44" s="1"/>
      <c r="Z44" s="1"/>
    </row>
    <row r="45" spans="1:35" s="61" customFormat="1" ht="18">
      <c r="A45" s="60"/>
      <c r="B45" s="60"/>
      <c r="C45" s="6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</row>
    <row r="46" spans="1:35" s="61" customFormat="1" ht="24" thickBot="1">
      <c r="A46" s="60"/>
      <c r="B46" s="60"/>
      <c r="C46" s="60"/>
      <c r="D46" s="57"/>
      <c r="E46" s="57"/>
      <c r="F46" s="68">
        <v>3</v>
      </c>
      <c r="G46" s="57"/>
      <c r="H46" s="67">
        <f>H38/'5.1 Takt time'!$I$15</f>
        <v>2.085798619587652</v>
      </c>
      <c r="I46" s="57"/>
      <c r="J46" s="67">
        <f>J38/'5.1 Takt time'!$I$15</f>
        <v>1.318271599458488</v>
      </c>
      <c r="K46" s="57"/>
      <c r="L46" s="67">
        <f>L38/'5.1 Takt time'!$I$15</f>
        <v>1.8514392241283653</v>
      </c>
      <c r="M46" s="57"/>
      <c r="N46" s="67">
        <f>N38/'5.1 Takt time'!$I$15</f>
        <v>0.9081426574047361</v>
      </c>
      <c r="O46" s="57"/>
      <c r="P46" s="67">
        <f>P38/'5.1 Takt time'!$I$15</f>
        <v>0.3222441687565193</v>
      </c>
      <c r="Q46" s="57"/>
      <c r="R46" s="67">
        <f>R38/'5.1 Takt time'!$I$15</f>
        <v>0.6356998601833153</v>
      </c>
      <c r="S46" s="57"/>
      <c r="T46" s="67">
        <f>T38/'5.1 Takt time'!$I$15</f>
        <v>4.265340997359019</v>
      </c>
      <c r="U46" s="57"/>
      <c r="V46" s="67">
        <f>SUM(F46:U46)</f>
        <v>14.386937126878095</v>
      </c>
      <c r="W46" s="60" t="s">
        <v>102</v>
      </c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</row>
    <row r="47" spans="1:35" s="61" customFormat="1" ht="18.75" thickTop="1">
      <c r="A47" s="60"/>
      <c r="B47" s="60"/>
      <c r="C47" s="60"/>
      <c r="D47" s="57"/>
      <c r="E47" s="57"/>
      <c r="F47" s="62"/>
      <c r="G47" s="57"/>
      <c r="H47" s="63"/>
      <c r="I47" s="64"/>
      <c r="J47" s="62"/>
      <c r="K47" s="57"/>
      <c r="L47" s="63"/>
      <c r="M47" s="64"/>
      <c r="N47" s="63"/>
      <c r="O47" s="64"/>
      <c r="P47" s="62"/>
      <c r="Q47" s="57"/>
      <c r="R47" s="63"/>
      <c r="S47" s="64"/>
      <c r="T47" s="63"/>
      <c r="U47" s="64"/>
      <c r="V47" s="57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</row>
    <row r="48" spans="1:35" s="61" customFormat="1" ht="24" thickBot="1">
      <c r="A48" s="60"/>
      <c r="B48" s="60"/>
      <c r="C48" s="60"/>
      <c r="D48" s="60"/>
      <c r="E48" s="60"/>
      <c r="F48" s="60"/>
      <c r="G48" s="66">
        <v>22</v>
      </c>
      <c r="H48" s="65"/>
      <c r="I48" s="66">
        <v>45</v>
      </c>
      <c r="J48" s="64"/>
      <c r="K48" s="66">
        <v>19</v>
      </c>
      <c r="L48" s="65"/>
      <c r="M48" s="66">
        <v>63</v>
      </c>
      <c r="N48" s="65"/>
      <c r="O48" s="66">
        <v>22</v>
      </c>
      <c r="P48" s="64"/>
      <c r="Q48" s="66">
        <v>32</v>
      </c>
      <c r="R48" s="65"/>
      <c r="S48" s="66">
        <v>134</v>
      </c>
      <c r="T48" s="65"/>
      <c r="U48" s="69"/>
      <c r="V48" s="71">
        <f>SUM(G48:T48)</f>
        <v>337</v>
      </c>
      <c r="W48" s="60" t="s">
        <v>103</v>
      </c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</row>
    <row r="49" spans="1:26" ht="13.5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2" t="s">
        <v>10</v>
      </c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4">
      <selection activeCell="C26" sqref="C26"/>
    </sheetView>
  </sheetViews>
  <sheetFormatPr defaultColWidth="11.421875" defaultRowHeight="12.75"/>
  <cols>
    <col min="1" max="1" width="11.140625" style="48" customWidth="1"/>
    <col min="2" max="2" width="10.57421875" style="48" customWidth="1"/>
    <col min="3" max="3" width="46.140625" style="48" customWidth="1"/>
    <col min="4" max="16384" width="11.421875" style="48" customWidth="1"/>
  </cols>
  <sheetData>
    <row r="2" spans="1:5" ht="21">
      <c r="A2" s="115" t="s">
        <v>26</v>
      </c>
      <c r="B2" s="115"/>
      <c r="C2" s="115"/>
      <c r="D2" s="115"/>
      <c r="E2" s="115"/>
    </row>
    <row r="4" spans="1:5" s="49" customFormat="1" ht="16.5">
      <c r="A4" s="54" t="s">
        <v>105</v>
      </c>
      <c r="B4" s="54" t="s">
        <v>106</v>
      </c>
      <c r="C4" s="53" t="s">
        <v>64</v>
      </c>
      <c r="D4" s="54" t="s">
        <v>55</v>
      </c>
      <c r="E4" s="54" t="s">
        <v>25</v>
      </c>
    </row>
    <row r="5" spans="1:5" ht="15">
      <c r="A5" s="50">
        <f>'5.2 Time Study'!A4</f>
        <v>1</v>
      </c>
      <c r="B5" s="50" t="s">
        <v>17</v>
      </c>
      <c r="C5" s="51" t="s">
        <v>72</v>
      </c>
      <c r="D5" s="50">
        <f>'5.2 Time Study'!S4</f>
        <v>22</v>
      </c>
      <c r="E5" s="52">
        <f>'5.1 Takt time'!$I$17</f>
        <v>79.09629596750928</v>
      </c>
    </row>
    <row r="6" spans="1:5" ht="15">
      <c r="A6" s="50">
        <f>'5.2 Time Study'!A5</f>
        <v>2</v>
      </c>
      <c r="B6" s="50" t="s">
        <v>18</v>
      </c>
      <c r="C6" s="51" t="str">
        <f>'5.2 Time Study'!B5</f>
        <v>Paint</v>
      </c>
      <c r="D6" s="50">
        <f>'5.2 Time Study'!S5</f>
        <v>45</v>
      </c>
      <c r="E6" s="52">
        <f>'5.1 Takt time'!$I$17</f>
        <v>79.09629596750928</v>
      </c>
    </row>
    <row r="7" spans="1:5" ht="15">
      <c r="A7" s="50">
        <f>'5.2 Time Study'!A6</f>
        <v>3</v>
      </c>
      <c r="B7" s="50" t="s">
        <v>19</v>
      </c>
      <c r="C7" s="51" t="str">
        <f>'5.2 Time Study'!B6</f>
        <v>Punch</v>
      </c>
      <c r="D7" s="50">
        <f>'5.2 Time Study'!S6</f>
        <v>19</v>
      </c>
      <c r="E7" s="52">
        <f>'5.1 Takt time'!$I$17</f>
        <v>79.09629596750928</v>
      </c>
    </row>
    <row r="8" spans="1:5" ht="15">
      <c r="A8" s="50">
        <f>'5.2 Time Study'!A7</f>
        <v>4</v>
      </c>
      <c r="B8" s="50" t="s">
        <v>20</v>
      </c>
      <c r="C8" s="51" t="str">
        <f>'5.2 Time Study'!B7</f>
        <v>Electronic Assembly</v>
      </c>
      <c r="D8" s="50">
        <f>'5.2 Time Study'!S7</f>
        <v>63</v>
      </c>
      <c r="E8" s="52">
        <f>'5.1 Takt time'!$I$17</f>
        <v>79.09629596750928</v>
      </c>
    </row>
    <row r="9" spans="1:5" ht="15">
      <c r="A9" s="50">
        <f>'5.2 Time Study'!A8</f>
        <v>5</v>
      </c>
      <c r="B9" s="50" t="s">
        <v>21</v>
      </c>
      <c r="C9" s="51" t="str">
        <f>'5.2 Time Study'!B8</f>
        <v>Upload software</v>
      </c>
      <c r="D9" s="50">
        <f>'5.2 Time Study'!S8</f>
        <v>22</v>
      </c>
      <c r="E9" s="52">
        <f>'5.1 Takt time'!$I$17</f>
        <v>79.09629596750928</v>
      </c>
    </row>
    <row r="10" spans="1:5" ht="15">
      <c r="A10" s="50">
        <f>'5.2 Time Study'!A9</f>
        <v>6</v>
      </c>
      <c r="B10" s="50" t="s">
        <v>22</v>
      </c>
      <c r="C10" s="51" t="str">
        <f>'5.2 Time Study'!B9</f>
        <v>Central module assembly</v>
      </c>
      <c r="D10" s="50">
        <f>'5.2 Time Study'!S9</f>
        <v>32</v>
      </c>
      <c r="E10" s="52">
        <f>'5.1 Takt time'!$I$17</f>
        <v>79.09629596750928</v>
      </c>
    </row>
    <row r="11" spans="1:5" ht="15">
      <c r="A11" s="50">
        <f>'5.2 Time Study'!A10</f>
        <v>7</v>
      </c>
      <c r="B11" s="50" t="s">
        <v>23</v>
      </c>
      <c r="C11" s="51" t="str">
        <f>'5.2 Time Study'!B10</f>
        <v>Final Assembly</v>
      </c>
      <c r="D11" s="50">
        <f>'5.2 Time Study'!S10</f>
        <v>134</v>
      </c>
      <c r="E11" s="52">
        <f>'5.1 Takt time'!$I$17</f>
        <v>79.09629596750928</v>
      </c>
    </row>
    <row r="12" spans="1:5" ht="15">
      <c r="A12" s="50">
        <f>'5.2 Time Study'!A11</f>
        <v>8</v>
      </c>
      <c r="B12" s="50" t="s">
        <v>24</v>
      </c>
      <c r="C12" s="51" t="str">
        <f>'5.2 Time Study'!B11</f>
        <v>Packaging</v>
      </c>
      <c r="D12" s="50">
        <f>'5.2 Time Study'!S11</f>
        <v>49</v>
      </c>
      <c r="E12" s="52">
        <f>'5.1 Takt time'!$I$17</f>
        <v>79.09629596750928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0"/>
  <sheetViews>
    <sheetView zoomScale="40" zoomScaleNormal="40" zoomScalePageLayoutView="0" workbookViewId="0" topLeftCell="A1">
      <selection activeCell="Q57" sqref="Q57"/>
    </sheetView>
  </sheetViews>
  <sheetFormatPr defaultColWidth="11.421875" defaultRowHeight="12.75"/>
  <cols>
    <col min="1" max="3" width="11.421875" style="0" customWidth="1"/>
    <col min="4" max="23" width="17.7109375" style="0" customWidth="1"/>
    <col min="24" max="26" width="11.421875" style="0" customWidth="1"/>
    <col min="27" max="35" width="11.421875" style="1" customWidth="1"/>
  </cols>
  <sheetData>
    <row r="1" spans="1:26" ht="30">
      <c r="A1" s="1"/>
      <c r="B1" s="1"/>
      <c r="C1" s="1"/>
      <c r="D1" s="20" t="s">
        <v>9</v>
      </c>
      <c r="E1" s="1"/>
      <c r="F1" s="1"/>
      <c r="G1" s="1"/>
      <c r="H1" s="21" t="s">
        <v>42</v>
      </c>
      <c r="I1" s="2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 t="s">
        <v>40</v>
      </c>
      <c r="N4" s="21"/>
      <c r="O4" s="21"/>
      <c r="P4" s="21"/>
      <c r="Q4" s="21"/>
      <c r="R4" s="1"/>
      <c r="S4" s="21" t="s">
        <v>39</v>
      </c>
      <c r="T4" s="21"/>
      <c r="U4" s="1"/>
      <c r="V4" s="21" t="s">
        <v>38</v>
      </c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"/>
      <c r="C8" s="1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1"/>
      <c r="X8" s="1"/>
      <c r="Y8" s="1"/>
      <c r="Z8" s="1"/>
    </row>
    <row r="9" spans="1:26" ht="12.75">
      <c r="A9" s="1"/>
      <c r="B9" s="1"/>
      <c r="C9" s="1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1"/>
      <c r="X9" s="1"/>
      <c r="Y9" s="1"/>
      <c r="Z9" s="1"/>
    </row>
    <row r="10" spans="1:26" ht="12.75">
      <c r="A10" s="1"/>
      <c r="B10" s="1"/>
      <c r="C10" s="1"/>
      <c r="D10" s="5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1"/>
      <c r="X11" s="1"/>
      <c r="Y11" s="1"/>
      <c r="Z11" s="1"/>
    </row>
    <row r="12" spans="1:26" ht="12.75">
      <c r="A12" s="1"/>
      <c r="B12" s="1"/>
      <c r="C12" s="1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"/>
      <c r="X12" s="1"/>
      <c r="Y12" s="1"/>
      <c r="Z12" s="1"/>
    </row>
    <row r="13" spans="1:26" ht="12.75">
      <c r="A13" s="1"/>
      <c r="B13" s="1"/>
      <c r="C13" s="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1"/>
      <c r="X13" s="1"/>
      <c r="Y13" s="1"/>
      <c r="Z13" s="1"/>
    </row>
    <row r="14" spans="1:26" ht="12.75">
      <c r="A14" s="1"/>
      <c r="B14" s="1"/>
      <c r="C14" s="1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1"/>
      <c r="X14" s="1"/>
      <c r="Y14" s="1"/>
      <c r="Z14" s="1"/>
    </row>
    <row r="15" spans="1:26" ht="12.75">
      <c r="A15" s="1"/>
      <c r="B15" s="1"/>
      <c r="C15" s="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1"/>
      <c r="X15" s="1"/>
      <c r="Y15" s="1"/>
      <c r="Z15" s="1"/>
    </row>
    <row r="16" spans="1:26" ht="12.75">
      <c r="A16" s="1"/>
      <c r="B16" s="1"/>
      <c r="C16" s="1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1"/>
      <c r="X16" s="1"/>
      <c r="Y16" s="1"/>
      <c r="Z16" s="1"/>
    </row>
    <row r="17" spans="1:26" ht="12.75">
      <c r="A17" s="1"/>
      <c r="B17" s="1"/>
      <c r="C17" s="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1"/>
      <c r="X17" s="1"/>
      <c r="Y17" s="1"/>
      <c r="Z17" s="1"/>
    </row>
    <row r="18" spans="1:26" ht="20.25">
      <c r="A18" s="1"/>
      <c r="B18" s="1"/>
      <c r="C18" s="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70"/>
      <c r="W18" s="1"/>
      <c r="X18" s="1"/>
      <c r="Y18" s="1"/>
      <c r="Z18" s="1"/>
    </row>
    <row r="19" spans="1:26" ht="18">
      <c r="A19" s="1"/>
      <c r="B19" s="1"/>
      <c r="C19" s="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7"/>
      <c r="W19" s="1"/>
      <c r="X19" s="1"/>
      <c r="Y19" s="1"/>
      <c r="Z19" s="1"/>
    </row>
    <row r="20" spans="1:26" ht="14.25">
      <c r="A20" s="1"/>
      <c r="B20" s="1"/>
      <c r="C20" s="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1"/>
      <c r="X20" s="1"/>
      <c r="Y20" s="1"/>
      <c r="Z20" s="1"/>
    </row>
    <row r="21" spans="1:26" ht="14.25">
      <c r="A21" s="1"/>
      <c r="B21" s="1"/>
      <c r="C21" s="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1"/>
      <c r="X21" s="1"/>
      <c r="Y21" s="1"/>
      <c r="Z21" s="1"/>
    </row>
    <row r="22" spans="1:26" ht="12.75">
      <c r="A22" s="1"/>
      <c r="B22" s="1"/>
      <c r="C22" s="1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1"/>
      <c r="X22" s="1"/>
      <c r="Y22" s="1"/>
      <c r="Z22" s="1"/>
    </row>
    <row r="23" spans="1:26" ht="12.75">
      <c r="A23" s="1"/>
      <c r="B23" s="1"/>
      <c r="C23" s="1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1"/>
      <c r="X23" s="1"/>
      <c r="Y23" s="1"/>
      <c r="Z23" s="1"/>
    </row>
    <row r="24" spans="1:26" ht="12.75">
      <c r="A24" s="1"/>
      <c r="B24" s="1"/>
      <c r="C24" s="1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"/>
      <c r="X24" s="1"/>
      <c r="Y24" s="1"/>
      <c r="Z24" s="1"/>
    </row>
    <row r="25" spans="1:26" ht="12.75">
      <c r="A25" s="1"/>
      <c r="B25" s="1"/>
      <c r="C25" s="1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1"/>
      <c r="X25" s="1"/>
      <c r="Y25" s="1"/>
      <c r="Z25" s="1"/>
    </row>
    <row r="26" spans="1:26" ht="12.75">
      <c r="A26" s="1"/>
      <c r="B26" s="1"/>
      <c r="C26" s="1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1"/>
      <c r="X26" s="1"/>
      <c r="Y26" s="1"/>
      <c r="Z26" s="1"/>
    </row>
    <row r="27" spans="1:26" ht="12.75">
      <c r="A27" s="1"/>
      <c r="B27" s="1"/>
      <c r="C27" s="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1"/>
      <c r="X27" s="1"/>
      <c r="Y27" s="1"/>
      <c r="Z27" s="1"/>
    </row>
    <row r="28" spans="1:26" ht="12.75">
      <c r="A28" s="1"/>
      <c r="B28" s="1"/>
      <c r="C28" s="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1"/>
      <c r="X28" s="1"/>
      <c r="Y28" s="1"/>
      <c r="Z28" s="1"/>
    </row>
    <row r="29" spans="1:26" ht="12.75">
      <c r="A29" s="1"/>
      <c r="B29" s="1"/>
      <c r="C29" s="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1"/>
      <c r="X29" s="1"/>
      <c r="Y29" s="1"/>
      <c r="Z29" s="1"/>
    </row>
    <row r="30" spans="1:26" ht="12.75">
      <c r="A30" s="1"/>
      <c r="B30" s="1"/>
      <c r="C30" s="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1"/>
      <c r="X30" s="1"/>
      <c r="Y30" s="1"/>
      <c r="Z30" s="1"/>
    </row>
    <row r="31" spans="1:26" ht="12.75">
      <c r="A31" s="1"/>
      <c r="B31" s="1"/>
      <c r="C31" s="1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1"/>
      <c r="X31" s="1"/>
      <c r="Y31" s="1"/>
      <c r="Z31" s="1"/>
    </row>
    <row r="32" spans="1:26" ht="12.75">
      <c r="A32" s="1"/>
      <c r="B32" s="1"/>
      <c r="C32" s="1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1"/>
      <c r="X32" s="1"/>
      <c r="Y32" s="1"/>
      <c r="Z32" s="1"/>
    </row>
    <row r="33" spans="1:26" ht="12.75">
      <c r="A33" s="1"/>
      <c r="B33" s="1"/>
      <c r="C33" s="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1"/>
      <c r="X33" s="1"/>
      <c r="Y33" s="1"/>
      <c r="Z33" s="1"/>
    </row>
    <row r="34" spans="1:26" ht="12.75">
      <c r="A34" s="1"/>
      <c r="B34" s="1"/>
      <c r="C34" s="1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1"/>
      <c r="X34" s="1"/>
      <c r="Y34" s="1"/>
      <c r="Z34" s="1"/>
    </row>
    <row r="35" spans="1:26" ht="12.75">
      <c r="A35" s="1"/>
      <c r="B35" s="1"/>
      <c r="C35" s="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"/>
      <c r="X35" s="1"/>
      <c r="Y35" s="1"/>
      <c r="Z35" s="1"/>
    </row>
    <row r="36" spans="1:26" ht="12.75">
      <c r="A36" s="1"/>
      <c r="B36" s="1"/>
      <c r="C36" s="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1"/>
      <c r="X36" s="1"/>
      <c r="Y36" s="1"/>
      <c r="Z36" s="1"/>
    </row>
    <row r="37" spans="1:26" ht="12.75">
      <c r="A37" s="1"/>
      <c r="B37" s="1"/>
      <c r="C37" s="1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1"/>
      <c r="X37" s="1"/>
      <c r="Y37" s="1"/>
      <c r="Z37" s="1"/>
    </row>
    <row r="38" spans="1:26" ht="12.75">
      <c r="A38" s="1"/>
      <c r="B38" s="1"/>
      <c r="C38" s="1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1"/>
      <c r="X38" s="1"/>
      <c r="Y38" s="1"/>
      <c r="Z38" s="1"/>
    </row>
    <row r="39" spans="1:26" ht="12.75">
      <c r="A39" s="1"/>
      <c r="B39" s="1"/>
      <c r="C39" s="1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1"/>
      <c r="X39" s="1"/>
      <c r="Y39" s="1"/>
      <c r="Z39" s="1"/>
    </row>
    <row r="40" spans="1:26" ht="12.75">
      <c r="A40" s="1"/>
      <c r="B40" s="1"/>
      <c r="C40" s="1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1"/>
      <c r="X40" s="1"/>
      <c r="Y40" s="1"/>
      <c r="Z40" s="1"/>
    </row>
    <row r="41" spans="1:26" ht="18">
      <c r="A41" s="1"/>
      <c r="B41" s="1"/>
      <c r="C41" s="1"/>
      <c r="D41" s="55"/>
      <c r="E41" s="58"/>
      <c r="F41" s="58"/>
      <c r="G41" s="58"/>
      <c r="H41" s="57"/>
      <c r="I41" s="58"/>
      <c r="J41" s="57"/>
      <c r="K41" s="58"/>
      <c r="L41" s="57"/>
      <c r="M41" s="58"/>
      <c r="N41" s="57"/>
      <c r="O41" s="58"/>
      <c r="P41" s="57"/>
      <c r="Q41" s="58"/>
      <c r="R41" s="57"/>
      <c r="S41" s="58"/>
      <c r="T41" s="57"/>
      <c r="U41" s="58"/>
      <c r="V41" s="58"/>
      <c r="W41" s="21"/>
      <c r="X41" s="1"/>
      <c r="Y41" s="1"/>
      <c r="Z41" s="1"/>
    </row>
    <row r="42" spans="1:26" ht="12.75">
      <c r="A42" s="1"/>
      <c r="B42" s="1"/>
      <c r="C42" s="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1"/>
      <c r="X42" s="1"/>
      <c r="Y42" s="1"/>
      <c r="Z42" s="1"/>
    </row>
    <row r="43" spans="1:26" ht="18">
      <c r="A43" s="1"/>
      <c r="B43" s="1"/>
      <c r="C43" s="1"/>
      <c r="D43" s="55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60"/>
      <c r="X43" s="1"/>
      <c r="Y43" s="1"/>
      <c r="Z43" s="1"/>
    </row>
    <row r="44" spans="1:26" ht="18">
      <c r="A44" s="1"/>
      <c r="B44" s="1"/>
      <c r="C44" s="1"/>
      <c r="D44" s="55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60"/>
      <c r="X44" s="1"/>
      <c r="Y44" s="1"/>
      <c r="Z44" s="1"/>
    </row>
    <row r="45" spans="1:26" ht="33">
      <c r="A45" s="1"/>
      <c r="B45" s="1"/>
      <c r="C45" s="1"/>
      <c r="D45" s="55"/>
      <c r="E45" s="57"/>
      <c r="F45" s="57"/>
      <c r="G45" s="57"/>
      <c r="H45" s="57"/>
      <c r="I45" s="57"/>
      <c r="J45" s="72">
        <v>2</v>
      </c>
      <c r="K45" s="57"/>
      <c r="L45" s="57"/>
      <c r="M45" s="57"/>
      <c r="N45" s="57"/>
      <c r="O45" s="57"/>
      <c r="P45" s="57"/>
      <c r="Q45" s="72">
        <v>4</v>
      </c>
      <c r="R45" s="57"/>
      <c r="S45" s="57"/>
      <c r="T45" s="57" t="s">
        <v>107</v>
      </c>
      <c r="U45" s="72">
        <v>6.0039</v>
      </c>
      <c r="V45" s="57" t="s">
        <v>102</v>
      </c>
      <c r="W45" s="60"/>
      <c r="X45" s="1"/>
      <c r="Y45" s="1"/>
      <c r="Z45" s="1"/>
    </row>
    <row r="46" spans="1:26" ht="12.75">
      <c r="A46" s="1"/>
      <c r="B46" s="1"/>
      <c r="C46" s="1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1"/>
      <c r="X46" s="1"/>
      <c r="Y46" s="1"/>
      <c r="Z46" s="1"/>
    </row>
    <row r="47" spans="1:26" ht="12.75">
      <c r="A47" s="1"/>
      <c r="B47" s="1"/>
      <c r="C47" s="1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1"/>
      <c r="X47" s="1"/>
      <c r="Y47" s="1"/>
      <c r="Z47" s="1"/>
    </row>
    <row r="48" spans="1:26" ht="33">
      <c r="A48" s="1"/>
      <c r="B48" s="1"/>
      <c r="C48" s="1"/>
      <c r="D48" s="55"/>
      <c r="E48" s="5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4" t="s">
        <v>33</v>
      </c>
      <c r="U48" s="72">
        <v>337</v>
      </c>
      <c r="V48" s="57" t="s">
        <v>103</v>
      </c>
      <c r="W48" s="60"/>
      <c r="X48" s="1"/>
      <c r="Y48" s="1"/>
      <c r="Z48" s="1"/>
    </row>
    <row r="49" spans="1:26" ht="12" customHeight="1">
      <c r="A49" s="1"/>
      <c r="B49" s="1"/>
      <c r="C49" s="1"/>
      <c r="D49" s="55"/>
      <c r="E49" s="5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7"/>
      <c r="W49" s="60"/>
      <c r="X49" s="1"/>
      <c r="Y49" s="1"/>
      <c r="Z49" s="1"/>
    </row>
    <row r="50" spans="1:26" ht="18">
      <c r="A50" s="1"/>
      <c r="B50" s="1"/>
      <c r="C50" s="1"/>
      <c r="D50" s="55"/>
      <c r="E50" s="5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57"/>
      <c r="W50" s="60"/>
      <c r="X50" s="1"/>
      <c r="Y50" s="1"/>
      <c r="Z50" s="1"/>
    </row>
    <row r="51" spans="1:26" ht="23.25">
      <c r="A51" s="1"/>
      <c r="B51" s="1"/>
      <c r="C51" s="1"/>
      <c r="D51" s="1"/>
      <c r="E51" s="6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1"/>
      <c r="W51" s="60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3">
        <v>337</v>
      </c>
      <c r="O54" s="1"/>
      <c r="P54" s="1"/>
      <c r="Q54" s="1"/>
      <c r="R54" s="1"/>
      <c r="S54" s="20"/>
      <c r="T54" s="1"/>
      <c r="U54" s="74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4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>
      <c r="A77" s="1"/>
      <c r="B77" s="36" t="s">
        <v>13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6" t="s">
        <v>10</v>
      </c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G31" sqref="G31"/>
    </sheetView>
  </sheetViews>
  <sheetFormatPr defaultColWidth="11.421875" defaultRowHeight="12.75"/>
  <cols>
    <col min="1" max="1" width="11.140625" style="48" customWidth="1"/>
    <col min="2" max="2" width="10.57421875" style="48" customWidth="1"/>
    <col min="3" max="3" width="46.140625" style="48" customWidth="1"/>
    <col min="4" max="5" width="9.140625" style="48" customWidth="1"/>
    <col min="6" max="6" width="4.421875" style="84" customWidth="1"/>
    <col min="7" max="7" width="10.140625" style="48" customWidth="1"/>
    <col min="8" max="9" width="11.28125" style="48" bestFit="1" customWidth="1"/>
    <col min="10" max="16384" width="11.421875" style="48" customWidth="1"/>
  </cols>
  <sheetData>
    <row r="2" spans="1:6" ht="21">
      <c r="A2" s="115" t="s">
        <v>109</v>
      </c>
      <c r="B2" s="115"/>
      <c r="C2" s="115"/>
      <c r="D2" s="115"/>
      <c r="E2" s="115"/>
      <c r="F2" s="81"/>
    </row>
    <row r="4" spans="1:6" s="49" customFormat="1" ht="16.5">
      <c r="A4" s="54" t="s">
        <v>108</v>
      </c>
      <c r="B4" s="54" t="s">
        <v>106</v>
      </c>
      <c r="C4" s="53" t="s">
        <v>64</v>
      </c>
      <c r="D4" s="54" t="s">
        <v>55</v>
      </c>
      <c r="E4" s="54" t="s">
        <v>25</v>
      </c>
      <c r="F4" s="82"/>
    </row>
    <row r="5" spans="1:6" ht="15">
      <c r="A5" s="50">
        <f>'5.2 Time Study'!A4</f>
        <v>1</v>
      </c>
      <c r="B5" s="50" t="s">
        <v>17</v>
      </c>
      <c r="C5" s="51" t="s">
        <v>72</v>
      </c>
      <c r="D5" s="50">
        <f>'5.2 Time Study'!S4</f>
        <v>22</v>
      </c>
      <c r="E5" s="52">
        <f>'5.1 Takt time'!$I$17</f>
        <v>79.09629596750928</v>
      </c>
      <c r="F5" s="80"/>
    </row>
    <row r="6" spans="1:6" ht="15">
      <c r="A6" s="50">
        <f>'5.2 Time Study'!A5</f>
        <v>2</v>
      </c>
      <c r="B6" s="50" t="s">
        <v>18</v>
      </c>
      <c r="C6" s="51" t="str">
        <f>'5.2 Time Study'!B5</f>
        <v>Paint</v>
      </c>
      <c r="D6" s="50">
        <f>'5.2 Time Study'!S5</f>
        <v>45</v>
      </c>
      <c r="E6" s="52">
        <f>'5.1 Takt time'!$I$17</f>
        <v>79.09629596750928</v>
      </c>
      <c r="F6" s="80"/>
    </row>
    <row r="7" spans="1:6" ht="15">
      <c r="A7" s="50">
        <f>'5.2 Time Study'!A6</f>
        <v>3</v>
      </c>
      <c r="B7" s="50" t="s">
        <v>19</v>
      </c>
      <c r="C7" s="51" t="str">
        <f>'5.2 Time Study'!B6</f>
        <v>Punch</v>
      </c>
      <c r="D7" s="50">
        <f>'5.2 Time Study'!S6</f>
        <v>19</v>
      </c>
      <c r="E7" s="52">
        <f>'5.1 Takt time'!$I$17</f>
        <v>79.09629596750928</v>
      </c>
      <c r="F7" s="80"/>
    </row>
    <row r="8" spans="1:6" ht="15">
      <c r="A8" s="50">
        <f>'5.2 Time Study'!A7</f>
        <v>4</v>
      </c>
      <c r="B8" s="50" t="s">
        <v>20</v>
      </c>
      <c r="C8" s="51" t="str">
        <f>'5.2 Time Study'!B7</f>
        <v>Electronic Assembly</v>
      </c>
      <c r="D8" s="50">
        <f>'5.2 Time Study'!S7</f>
        <v>63</v>
      </c>
      <c r="E8" s="52">
        <f>'5.1 Takt time'!$I$17</f>
        <v>79.09629596750928</v>
      </c>
      <c r="F8" s="80"/>
    </row>
    <row r="9" spans="1:6" ht="15">
      <c r="A9" s="50">
        <f>'5.2 Time Study'!A8</f>
        <v>5</v>
      </c>
      <c r="B9" s="50" t="s">
        <v>21</v>
      </c>
      <c r="C9" s="51" t="str">
        <f>'5.2 Time Study'!B8</f>
        <v>Upload software</v>
      </c>
      <c r="D9" s="50">
        <f>'5.2 Time Study'!S8</f>
        <v>22</v>
      </c>
      <c r="E9" s="52">
        <f>'5.1 Takt time'!$I$17</f>
        <v>79.09629596750928</v>
      </c>
      <c r="F9" s="80"/>
    </row>
    <row r="10" spans="1:6" ht="15">
      <c r="A10" s="50">
        <f>'5.2 Time Study'!A9</f>
        <v>6</v>
      </c>
      <c r="B10" s="50" t="s">
        <v>22</v>
      </c>
      <c r="C10" s="51" t="str">
        <f>'5.2 Time Study'!B9</f>
        <v>Central module assembly</v>
      </c>
      <c r="D10" s="50">
        <f>'5.2 Time Study'!S9</f>
        <v>32</v>
      </c>
      <c r="E10" s="52">
        <f>'5.1 Takt time'!$I$17</f>
        <v>79.09629596750928</v>
      </c>
      <c r="F10" s="80"/>
    </row>
    <row r="11" spans="1:6" ht="15">
      <c r="A11" s="50">
        <f>'5.2 Time Study'!A10</f>
        <v>7</v>
      </c>
      <c r="B11" s="50" t="s">
        <v>23</v>
      </c>
      <c r="C11" s="51" t="str">
        <f>'5.2 Time Study'!B10</f>
        <v>Final Assembly</v>
      </c>
      <c r="D11" s="50">
        <f>'5.2 Time Study'!S10</f>
        <v>134</v>
      </c>
      <c r="E11" s="52">
        <f>'5.1 Takt time'!$I$17</f>
        <v>79.09629596750928</v>
      </c>
      <c r="F11" s="80"/>
    </row>
    <row r="12" spans="1:6" ht="15">
      <c r="A12" s="50">
        <f>'5.2 Time Study'!A11</f>
        <v>8</v>
      </c>
      <c r="B12" s="50" t="s">
        <v>24</v>
      </c>
      <c r="C12" s="51" t="str">
        <f>'5.2 Time Study'!B11</f>
        <v>Packaging</v>
      </c>
      <c r="D12" s="50">
        <f>'5.2 Time Study'!S11</f>
        <v>49</v>
      </c>
      <c r="E12" s="52">
        <f>'5.1 Takt time'!$I$17</f>
        <v>79.09629596750928</v>
      </c>
      <c r="F12" s="80"/>
    </row>
    <row r="13" spans="4:6" ht="16.5">
      <c r="D13" s="75">
        <f>SUM(D5:D12)</f>
        <v>386</v>
      </c>
      <c r="E13" s="76">
        <f>E12</f>
        <v>79.09629596750928</v>
      </c>
      <c r="F13" s="83"/>
    </row>
    <row r="15" spans="3:4" ht="16.5">
      <c r="C15" s="48" t="s">
        <v>110</v>
      </c>
      <c r="D15" s="49">
        <f>D13/E13</f>
        <v>4.880127384960717</v>
      </c>
    </row>
    <row r="16" ht="15">
      <c r="K16" s="48">
        <f>77-54</f>
        <v>23</v>
      </c>
    </row>
    <row r="17" ht="15">
      <c r="K17" s="48">
        <f>134-K16</f>
        <v>111</v>
      </c>
    </row>
    <row r="18" spans="3:11" ht="16.5">
      <c r="C18" s="77" t="s">
        <v>106</v>
      </c>
      <c r="D18" s="78" t="s">
        <v>55</v>
      </c>
      <c r="E18" s="78" t="s">
        <v>25</v>
      </c>
      <c r="F18" s="85"/>
      <c r="G18" s="78" t="s">
        <v>106</v>
      </c>
      <c r="H18" s="78" t="s">
        <v>55</v>
      </c>
      <c r="I18" s="78" t="s">
        <v>62</v>
      </c>
      <c r="K18" s="48">
        <f>K17-77</f>
        <v>34</v>
      </c>
    </row>
    <row r="19" ht="5.25" customHeight="1"/>
    <row r="20" spans="3:9" ht="16.5">
      <c r="C20" s="48">
        <v>1</v>
      </c>
      <c r="D20" s="51">
        <f>$D$13/5</f>
        <v>77.2</v>
      </c>
      <c r="E20" s="52">
        <f>'5.1 Takt time'!$I$17</f>
        <v>79.09629596750928</v>
      </c>
      <c r="F20" s="80"/>
      <c r="G20" s="50" t="s">
        <v>17</v>
      </c>
      <c r="H20" s="50">
        <f>D5+D6</f>
        <v>67</v>
      </c>
      <c r="I20" s="79" t="s">
        <v>34</v>
      </c>
    </row>
    <row r="21" spans="3:9" ht="16.5">
      <c r="C21" s="48">
        <v>2</v>
      </c>
      <c r="D21" s="51">
        <f>$D$13/5</f>
        <v>77.2</v>
      </c>
      <c r="E21" s="52">
        <f>'5.1 Takt time'!$I$17</f>
        <v>79.09629596750928</v>
      </c>
      <c r="F21" s="80"/>
      <c r="G21" s="50" t="s">
        <v>18</v>
      </c>
      <c r="H21" s="50">
        <f>D7+D8</f>
        <v>82</v>
      </c>
      <c r="I21" s="79" t="s">
        <v>35</v>
      </c>
    </row>
    <row r="22" spans="3:9" ht="16.5">
      <c r="C22" s="48">
        <v>3</v>
      </c>
      <c r="D22" s="51">
        <f>$D$13/5</f>
        <v>77.2</v>
      </c>
      <c r="E22" s="52">
        <f>'5.1 Takt time'!$I$17</f>
        <v>79.09629596750928</v>
      </c>
      <c r="F22" s="80"/>
      <c r="G22" s="50" t="s">
        <v>19</v>
      </c>
      <c r="H22" s="50">
        <f>D9+D10+23</f>
        <v>77</v>
      </c>
      <c r="I22" s="79" t="s">
        <v>36</v>
      </c>
    </row>
    <row r="23" spans="3:9" ht="16.5">
      <c r="C23" s="48">
        <v>4</v>
      </c>
      <c r="D23" s="51">
        <f>$D$13/5</f>
        <v>77.2</v>
      </c>
      <c r="E23" s="52">
        <f>'5.1 Takt time'!$I$17</f>
        <v>79.09629596750928</v>
      </c>
      <c r="F23" s="80"/>
      <c r="G23" s="50" t="s">
        <v>20</v>
      </c>
      <c r="H23" s="50">
        <v>77</v>
      </c>
      <c r="I23" s="79">
        <v>7</v>
      </c>
    </row>
    <row r="24" spans="3:9" ht="16.5">
      <c r="C24" s="48">
        <v>5</v>
      </c>
      <c r="D24" s="51">
        <f>$D$13/5</f>
        <v>77.2</v>
      </c>
      <c r="E24" s="52">
        <f>'5.1 Takt time'!$I$17</f>
        <v>79.09629596750928</v>
      </c>
      <c r="F24" s="80"/>
      <c r="G24" s="50" t="s">
        <v>21</v>
      </c>
      <c r="H24" s="50">
        <f>K18+D12</f>
        <v>83</v>
      </c>
      <c r="I24" s="79" t="s">
        <v>37</v>
      </c>
    </row>
  </sheetData>
  <sheetProtection/>
  <mergeCells count="1">
    <mergeCell ref="A2:E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8:G17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2" width="11.421875" style="1" customWidth="1"/>
    <col min="3" max="3" width="36.7109375" style="22" customWidth="1"/>
    <col min="4" max="5" width="14.7109375" style="14" customWidth="1"/>
    <col min="6" max="6" width="3.421875" style="1" customWidth="1"/>
    <col min="7" max="7" width="13.57421875" style="1" customWidth="1"/>
    <col min="8" max="16384" width="11.421875" style="1" customWidth="1"/>
  </cols>
  <sheetData>
    <row r="8" spans="4:7" ht="15">
      <c r="D8" s="87" t="s">
        <v>111</v>
      </c>
      <c r="E8" s="87" t="s">
        <v>112</v>
      </c>
      <c r="G8" s="87" t="s">
        <v>113</v>
      </c>
    </row>
    <row r="9" ht="6.75" customHeight="1"/>
    <row r="10" spans="3:7" ht="15">
      <c r="C10" s="22" t="s">
        <v>114</v>
      </c>
      <c r="D10" s="86">
        <v>1259</v>
      </c>
      <c r="E10" s="86">
        <v>640</v>
      </c>
      <c r="G10" s="90">
        <f>D10-E10</f>
        <v>619</v>
      </c>
    </row>
    <row r="11" spans="3:7" ht="15">
      <c r="C11" s="22" t="s">
        <v>115</v>
      </c>
      <c r="D11" s="86">
        <v>10</v>
      </c>
      <c r="E11" s="86">
        <v>5</v>
      </c>
      <c r="G11" s="90">
        <f aca="true" t="shared" si="0" ref="G11:G16">D11-E11</f>
        <v>5</v>
      </c>
    </row>
    <row r="12" spans="3:7" ht="15">
      <c r="C12" s="22" t="s">
        <v>116</v>
      </c>
      <c r="D12" s="86">
        <v>185</v>
      </c>
      <c r="E12" s="86">
        <v>92</v>
      </c>
      <c r="G12" s="90">
        <f t="shared" si="0"/>
        <v>93</v>
      </c>
    </row>
    <row r="13" spans="3:7" ht="15">
      <c r="C13" s="22" t="s">
        <v>117</v>
      </c>
      <c r="D13" s="86">
        <v>14.4</v>
      </c>
      <c r="E13" s="86">
        <v>6.004</v>
      </c>
      <c r="G13" s="90">
        <f t="shared" si="0"/>
        <v>8.396</v>
      </c>
    </row>
    <row r="14" spans="3:7" ht="15">
      <c r="C14" s="22" t="s">
        <v>118</v>
      </c>
      <c r="D14" s="86">
        <v>3</v>
      </c>
      <c r="E14" s="86">
        <v>2</v>
      </c>
      <c r="G14" s="90">
        <f t="shared" si="0"/>
        <v>1</v>
      </c>
    </row>
    <row r="15" spans="3:7" ht="15">
      <c r="C15" s="22" t="s">
        <v>119</v>
      </c>
      <c r="D15" s="86">
        <v>7.1</v>
      </c>
      <c r="E15" s="86">
        <v>0</v>
      </c>
      <c r="G15" s="90">
        <f t="shared" si="0"/>
        <v>7.1</v>
      </c>
    </row>
    <row r="16" spans="3:7" ht="15">
      <c r="C16" s="22" t="s">
        <v>120</v>
      </c>
      <c r="D16" s="86">
        <v>4.3</v>
      </c>
      <c r="E16" s="86">
        <v>4</v>
      </c>
      <c r="G16" s="90">
        <f t="shared" si="0"/>
        <v>0.2999999999999998</v>
      </c>
    </row>
    <row r="17" spans="3:7" ht="15">
      <c r="C17" s="22" t="s">
        <v>121</v>
      </c>
      <c r="D17" s="88">
        <f>240/D13</f>
        <v>16.666666666666668</v>
      </c>
      <c r="E17" s="88">
        <f>240/E13</f>
        <v>39.973351099267155</v>
      </c>
      <c r="F17" s="89"/>
      <c r="G17" s="91">
        <f>E17-D17</f>
        <v>23.306684432600488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F44" sqref="F44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Socconini</dc:creator>
  <cp:keywords/>
  <dc:description/>
  <cp:lastModifiedBy>carja</cp:lastModifiedBy>
  <cp:lastPrinted>2007-06-05T14:19:34Z</cp:lastPrinted>
  <dcterms:created xsi:type="dcterms:W3CDTF">2007-04-14T23:40:58Z</dcterms:created>
  <dcterms:modified xsi:type="dcterms:W3CDTF">2014-04-13T11:50:43Z</dcterms:modified>
  <cp:category/>
  <cp:version/>
  <cp:contentType/>
  <cp:contentStatus/>
</cp:coreProperties>
</file>